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70" windowHeight="6885"/>
  </bookViews>
  <sheets>
    <sheet name="第四四半期" sheetId="3" r:id="rId1"/>
  </sheets>
  <calcPr calcId="145621"/>
</workbook>
</file>

<file path=xl/calcChain.xml><?xml version="1.0" encoding="utf-8"?>
<calcChain xmlns="http://schemas.openxmlformats.org/spreadsheetml/2006/main">
  <c r="AH137" i="3"/>
  <c r="AG137"/>
  <c r="K137"/>
  <c r="Q137"/>
  <c r="AH53"/>
  <c r="AG53"/>
  <c r="K53"/>
  <c r="Q53"/>
  <c r="W53"/>
  <c r="AC53"/>
  <c r="AH129"/>
  <c r="AG129"/>
  <c r="K129"/>
  <c r="Q129"/>
  <c r="W129"/>
  <c r="AC129"/>
  <c r="C130"/>
  <c r="C131"/>
  <c r="C132"/>
  <c r="C133"/>
  <c r="C134"/>
  <c r="C135"/>
  <c r="C136"/>
  <c r="C137"/>
  <c r="C138"/>
  <c r="AH82"/>
  <c r="AG82"/>
  <c r="K82"/>
  <c r="Q82"/>
  <c r="W82"/>
  <c r="AC82"/>
  <c r="AH91"/>
  <c r="AG91"/>
  <c r="K91"/>
  <c r="Q91"/>
  <c r="W91"/>
  <c r="AC91"/>
  <c r="AH90"/>
  <c r="AG90"/>
  <c r="K90"/>
  <c r="Q90"/>
  <c r="W90"/>
  <c r="AC90"/>
  <c r="AH72"/>
  <c r="AG72"/>
  <c r="K72"/>
  <c r="Q72"/>
  <c r="W72"/>
  <c r="AH46"/>
  <c r="AG46"/>
  <c r="K46"/>
  <c r="Q46"/>
  <c r="W46"/>
  <c r="AC46"/>
  <c r="AH50"/>
  <c r="AG50"/>
  <c r="K50"/>
  <c r="Q50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AH26"/>
  <c r="AG26"/>
  <c r="K26"/>
  <c r="Q26"/>
  <c r="W26"/>
  <c r="AC26"/>
  <c r="AF10"/>
  <c r="AH10"/>
  <c r="AG10"/>
  <c r="K10"/>
  <c r="Q10"/>
  <c r="W10"/>
  <c r="AC10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AB157"/>
  <c r="AF162"/>
  <c r="AE162"/>
  <c r="AD162"/>
  <c r="Z162"/>
  <c r="Y162"/>
  <c r="X162"/>
  <c r="V162"/>
  <c r="U162"/>
  <c r="T162"/>
  <c r="S162"/>
  <c r="R162"/>
  <c r="P162"/>
  <c r="O162"/>
  <c r="N162"/>
  <c r="M162"/>
  <c r="L162"/>
  <c r="J162"/>
  <c r="I162"/>
  <c r="G162"/>
  <c r="Q161"/>
  <c r="W161"/>
  <c r="Q160"/>
  <c r="W160"/>
  <c r="K159"/>
  <c r="Q159"/>
  <c r="W159"/>
  <c r="K158"/>
  <c r="AF157"/>
  <c r="AF163"/>
  <c r="AE157"/>
  <c r="AE163"/>
  <c r="AD157"/>
  <c r="AD163"/>
  <c r="Z157"/>
  <c r="Z163"/>
  <c r="Y157"/>
  <c r="Y163"/>
  <c r="X157"/>
  <c r="X163"/>
  <c r="V157"/>
  <c r="V163"/>
  <c r="U157"/>
  <c r="U163"/>
  <c r="T157"/>
  <c r="T163"/>
  <c r="S157"/>
  <c r="S163"/>
  <c r="R157"/>
  <c r="R163"/>
  <c r="P157"/>
  <c r="P163"/>
  <c r="O157"/>
  <c r="O163"/>
  <c r="N157"/>
  <c r="N163"/>
  <c r="M157"/>
  <c r="M163"/>
  <c r="L157"/>
  <c r="L163"/>
  <c r="J157"/>
  <c r="J163"/>
  <c r="I157"/>
  <c r="I163"/>
  <c r="G157"/>
  <c r="G163"/>
  <c r="Q156"/>
  <c r="W156"/>
  <c r="AC156"/>
  <c r="Q155"/>
  <c r="W155"/>
  <c r="AC155"/>
  <c r="AG154"/>
  <c r="K154"/>
  <c r="Q154"/>
  <c r="W154"/>
  <c r="AG153"/>
  <c r="AH153"/>
  <c r="K153"/>
  <c r="AF140"/>
  <c r="AE140"/>
  <c r="AD140"/>
  <c r="AB140"/>
  <c r="AB142"/>
  <c r="AA140"/>
  <c r="Z140"/>
  <c r="Y140"/>
  <c r="X140"/>
  <c r="X142"/>
  <c r="V140"/>
  <c r="U140"/>
  <c r="T140"/>
  <c r="S140"/>
  <c r="S142"/>
  <c r="R140"/>
  <c r="P140"/>
  <c r="O140"/>
  <c r="N140"/>
  <c r="N142"/>
  <c r="M140"/>
  <c r="L140"/>
  <c r="J140"/>
  <c r="I140"/>
  <c r="I142"/>
  <c r="G140"/>
  <c r="AH138"/>
  <c r="AG138"/>
  <c r="AC138"/>
  <c r="AH136"/>
  <c r="AG136"/>
  <c r="K136"/>
  <c r="Q136"/>
  <c r="W136"/>
  <c r="AC136"/>
  <c r="AH135"/>
  <c r="AI135"/>
  <c r="AG135"/>
  <c r="K135"/>
  <c r="Q135"/>
  <c r="W135"/>
  <c r="AC135"/>
  <c r="AH134"/>
  <c r="AG134"/>
  <c r="K134"/>
  <c r="Q134"/>
  <c r="W134"/>
  <c r="AC134"/>
  <c r="AH133"/>
  <c r="AG133"/>
  <c r="K133"/>
  <c r="Q133"/>
  <c r="W133"/>
  <c r="AC133"/>
  <c r="AH132"/>
  <c r="AG132"/>
  <c r="K132"/>
  <c r="Q132"/>
  <c r="W132"/>
  <c r="AC132"/>
  <c r="AH131"/>
  <c r="AH140"/>
  <c r="AG131"/>
  <c r="K131"/>
  <c r="Q131"/>
  <c r="W131"/>
  <c r="AC131"/>
  <c r="AH130"/>
  <c r="AG130"/>
  <c r="AG140"/>
  <c r="K130"/>
  <c r="Q130"/>
  <c r="AH128"/>
  <c r="AG128"/>
  <c r="K128"/>
  <c r="Q128"/>
  <c r="W128"/>
  <c r="AC128"/>
  <c r="AH127"/>
  <c r="AG127"/>
  <c r="K127"/>
  <c r="Q127"/>
  <c r="W127"/>
  <c r="AC127"/>
  <c r="AH126"/>
  <c r="AG126"/>
  <c r="K126"/>
  <c r="C126"/>
  <c r="C127"/>
  <c r="C128"/>
  <c r="AH125"/>
  <c r="AG125"/>
  <c r="K125"/>
  <c r="AF124"/>
  <c r="AE124"/>
  <c r="AD124"/>
  <c r="AB124"/>
  <c r="AA124"/>
  <c r="AA142"/>
  <c r="Z124"/>
  <c r="Y124"/>
  <c r="X124"/>
  <c r="V124"/>
  <c r="V142"/>
  <c r="U124"/>
  <c r="T124"/>
  <c r="S124"/>
  <c r="R124"/>
  <c r="R142"/>
  <c r="P124"/>
  <c r="O124"/>
  <c r="N124"/>
  <c r="M124"/>
  <c r="L124"/>
  <c r="J124"/>
  <c r="I124"/>
  <c r="G124"/>
  <c r="G142"/>
  <c r="AC123"/>
  <c r="AH122"/>
  <c r="AG122"/>
  <c r="K122"/>
  <c r="Q122"/>
  <c r="W122"/>
  <c r="AC122"/>
  <c r="AH121"/>
  <c r="AG121"/>
  <c r="AI121"/>
  <c r="K121"/>
  <c r="Q121"/>
  <c r="AH120"/>
  <c r="AI120"/>
  <c r="AG120"/>
  <c r="K120"/>
  <c r="Q120"/>
  <c r="W120"/>
  <c r="AC120"/>
  <c r="AH119"/>
  <c r="AG119"/>
  <c r="AI119"/>
  <c r="K119"/>
  <c r="Q119"/>
  <c r="W119"/>
  <c r="AC119"/>
  <c r="AH118"/>
  <c r="AG118"/>
  <c r="AI118"/>
  <c r="K118"/>
  <c r="Q118"/>
  <c r="W118"/>
  <c r="AC118"/>
  <c r="AH117"/>
  <c r="AG117"/>
  <c r="K117"/>
  <c r="Q117"/>
  <c r="W117"/>
  <c r="AC117"/>
  <c r="AH116"/>
  <c r="AG116"/>
  <c r="AI116"/>
  <c r="K116"/>
  <c r="Q116"/>
  <c r="W116"/>
  <c r="AC116"/>
  <c r="AH115"/>
  <c r="AG115"/>
  <c r="K115"/>
  <c r="Q115"/>
  <c r="W115"/>
  <c r="AC115"/>
  <c r="AH114"/>
  <c r="AG114"/>
  <c r="K114"/>
  <c r="Q114"/>
  <c r="W114"/>
  <c r="AC114"/>
  <c r="AH113"/>
  <c r="AG113"/>
  <c r="K113"/>
  <c r="Q113"/>
  <c r="W113"/>
  <c r="AC113"/>
  <c r="C113"/>
  <c r="C114"/>
  <c r="C115"/>
  <c r="C116"/>
  <c r="C117"/>
  <c r="C118"/>
  <c r="C119"/>
  <c r="C120"/>
  <c r="C121"/>
  <c r="C122"/>
  <c r="AH112"/>
  <c r="AG112"/>
  <c r="K112"/>
  <c r="Q112"/>
  <c r="W112"/>
  <c r="AC112"/>
  <c r="AH111"/>
  <c r="AG111"/>
  <c r="K111"/>
  <c r="Q111"/>
  <c r="W111"/>
  <c r="AC111"/>
  <c r="AH110"/>
  <c r="AG110"/>
  <c r="K110"/>
  <c r="Q110"/>
  <c r="W110"/>
  <c r="AC110"/>
  <c r="AH109"/>
  <c r="AG109"/>
  <c r="K109"/>
  <c r="Q109"/>
  <c r="W109"/>
  <c r="AC109"/>
  <c r="AH108"/>
  <c r="AG108"/>
  <c r="AI108"/>
  <c r="K108"/>
  <c r="Q108"/>
  <c r="W108"/>
  <c r="AC108"/>
  <c r="AH107"/>
  <c r="AG107"/>
  <c r="K107"/>
  <c r="Q107"/>
  <c r="W107"/>
  <c r="AC107"/>
  <c r="AH106"/>
  <c r="AG106"/>
  <c r="K106"/>
  <c r="Q106"/>
  <c r="W106"/>
  <c r="AC106"/>
  <c r="AG105"/>
  <c r="AI105"/>
  <c r="K105"/>
  <c r="Q105"/>
  <c r="W105"/>
  <c r="AC105"/>
  <c r="AH104"/>
  <c r="AG104"/>
  <c r="K104"/>
  <c r="Q104"/>
  <c r="W104"/>
  <c r="AC104"/>
  <c r="AH103"/>
  <c r="AG103"/>
  <c r="K103"/>
  <c r="Q103"/>
  <c r="W103"/>
  <c r="AC103"/>
  <c r="AH102"/>
  <c r="AG102"/>
  <c r="K102"/>
  <c r="Q102"/>
  <c r="W102"/>
  <c r="AC102"/>
  <c r="AH101"/>
  <c r="AG101"/>
  <c r="K101"/>
  <c r="Q101"/>
  <c r="W101"/>
  <c r="AC101"/>
  <c r="AH100"/>
  <c r="AI100"/>
  <c r="AG100"/>
  <c r="K100"/>
  <c r="Q100"/>
  <c r="W100"/>
  <c r="AC100"/>
  <c r="AH99"/>
  <c r="AG99"/>
  <c r="AI99"/>
  <c r="K99"/>
  <c r="Q99"/>
  <c r="W99"/>
  <c r="AC99"/>
  <c r="AH98"/>
  <c r="AH124"/>
  <c r="AG98"/>
  <c r="K98"/>
  <c r="Q98"/>
  <c r="W98"/>
  <c r="AC98"/>
  <c r="AH97"/>
  <c r="AG97"/>
  <c r="K97"/>
  <c r="Q97"/>
  <c r="W97"/>
  <c r="AC97"/>
  <c r="AH96"/>
  <c r="AG96"/>
  <c r="K96"/>
  <c r="Q96"/>
  <c r="W96"/>
  <c r="AC96"/>
  <c r="C96"/>
  <c r="C97"/>
  <c r="C98"/>
  <c r="C99"/>
  <c r="C100"/>
  <c r="C101"/>
  <c r="C102"/>
  <c r="C103"/>
  <c r="C104"/>
  <c r="C105"/>
  <c r="C106"/>
  <c r="C107"/>
  <c r="C108"/>
  <c r="C109"/>
  <c r="C110"/>
  <c r="C111"/>
  <c r="AH95"/>
  <c r="AG95"/>
  <c r="AI95"/>
  <c r="K95"/>
  <c r="Q95"/>
  <c r="AH94"/>
  <c r="AG94"/>
  <c r="AG124"/>
  <c r="K94"/>
  <c r="AF93"/>
  <c r="AE93"/>
  <c r="AD93"/>
  <c r="AD142"/>
  <c r="AB93"/>
  <c r="AA93"/>
  <c r="Z93"/>
  <c r="Y93"/>
  <c r="Y142"/>
  <c r="X93"/>
  <c r="V93"/>
  <c r="U93"/>
  <c r="T93"/>
  <c r="T142"/>
  <c r="S93"/>
  <c r="R93"/>
  <c r="P93"/>
  <c r="O93"/>
  <c r="N93"/>
  <c r="M93"/>
  <c r="L93"/>
  <c r="J93"/>
  <c r="J142"/>
  <c r="I93"/>
  <c r="G93"/>
  <c r="AC92"/>
  <c r="AH89"/>
  <c r="AI89"/>
  <c r="AG89"/>
  <c r="K89"/>
  <c r="Q89"/>
  <c r="W89"/>
  <c r="AC89"/>
  <c r="AH88"/>
  <c r="AI88"/>
  <c r="AG88"/>
  <c r="K88"/>
  <c r="Q88"/>
  <c r="W88"/>
  <c r="AC88"/>
  <c r="AH87"/>
  <c r="AG87"/>
  <c r="AI87"/>
  <c r="K87"/>
  <c r="Q87"/>
  <c r="W87"/>
  <c r="AC87"/>
  <c r="AH86"/>
  <c r="AG86"/>
  <c r="K86"/>
  <c r="Q86"/>
  <c r="W86"/>
  <c r="AC86"/>
  <c r="AH85"/>
  <c r="AG85"/>
  <c r="K85"/>
  <c r="Q85"/>
  <c r="W85"/>
  <c r="AC85"/>
  <c r="AH84"/>
  <c r="AI84"/>
  <c r="AG84"/>
  <c r="K84"/>
  <c r="Q84"/>
  <c r="W84"/>
  <c r="AC84"/>
  <c r="AH83"/>
  <c r="AG83"/>
  <c r="AI83"/>
  <c r="K83"/>
  <c r="Q83"/>
  <c r="W83"/>
  <c r="AC83"/>
  <c r="AH81"/>
  <c r="AG81"/>
  <c r="K81"/>
  <c r="Q81"/>
  <c r="W81"/>
  <c r="AC81"/>
  <c r="AH80"/>
  <c r="AG80"/>
  <c r="K80"/>
  <c r="Q80"/>
  <c r="W80"/>
  <c r="AC80"/>
  <c r="AH79"/>
  <c r="AI79"/>
  <c r="AG79"/>
  <c r="K79"/>
  <c r="Q79"/>
  <c r="W79"/>
  <c r="AC79"/>
  <c r="AH78"/>
  <c r="AG78"/>
  <c r="K78"/>
  <c r="Q78"/>
  <c r="W78"/>
  <c r="AC78"/>
  <c r="AH77"/>
  <c r="AG77"/>
  <c r="K77"/>
  <c r="Q77"/>
  <c r="W77"/>
  <c r="AC77"/>
  <c r="AH76"/>
  <c r="AG76"/>
  <c r="K76"/>
  <c r="Q76"/>
  <c r="W76"/>
  <c r="AH75"/>
  <c r="AH93"/>
  <c r="AG75"/>
  <c r="K75"/>
  <c r="Q75"/>
  <c r="W75"/>
  <c r="AC75"/>
  <c r="AH74"/>
  <c r="AG74"/>
  <c r="AI74"/>
  <c r="K74"/>
  <c r="Q74"/>
  <c r="W74"/>
  <c r="AC74"/>
  <c r="AH73"/>
  <c r="AG73"/>
  <c r="K73"/>
  <c r="Q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AH71"/>
  <c r="AG71"/>
  <c r="AI71"/>
  <c r="K71"/>
  <c r="AF70"/>
  <c r="AE70"/>
  <c r="AD70"/>
  <c r="AB70"/>
  <c r="AA70"/>
  <c r="Z70"/>
  <c r="Y70"/>
  <c r="X70"/>
  <c r="V70"/>
  <c r="U70"/>
  <c r="T70"/>
  <c r="S70"/>
  <c r="R70"/>
  <c r="P70"/>
  <c r="O70"/>
  <c r="N70"/>
  <c r="M70"/>
  <c r="L70"/>
  <c r="J70"/>
  <c r="I70"/>
  <c r="G70"/>
  <c r="AC69"/>
  <c r="AH68"/>
  <c r="AG68"/>
  <c r="K68"/>
  <c r="Q68"/>
  <c r="W68"/>
  <c r="AC68"/>
  <c r="AH67"/>
  <c r="AG67"/>
  <c r="AI67"/>
  <c r="K67"/>
  <c r="Q67"/>
  <c r="W67"/>
  <c r="AC67"/>
  <c r="AH66"/>
  <c r="AG66"/>
  <c r="K66"/>
  <c r="Q66"/>
  <c r="W66"/>
  <c r="AC66"/>
  <c r="AH65"/>
  <c r="AG65"/>
  <c r="K65"/>
  <c r="Q65"/>
  <c r="W65"/>
  <c r="AC65"/>
  <c r="AH64"/>
  <c r="AI64"/>
  <c r="AG64"/>
  <c r="K64"/>
  <c r="Q64"/>
  <c r="W64"/>
  <c r="AC64"/>
  <c r="AH63"/>
  <c r="AG63"/>
  <c r="AI63"/>
  <c r="K63"/>
  <c r="Q63"/>
  <c r="W63"/>
  <c r="AC63"/>
  <c r="AH62"/>
  <c r="AG62"/>
  <c r="AI62"/>
  <c r="K62"/>
  <c r="Q62"/>
  <c r="W62"/>
  <c r="AC62"/>
  <c r="AH61"/>
  <c r="AG61"/>
  <c r="K61"/>
  <c r="Q61"/>
  <c r="W61"/>
  <c r="AC61"/>
  <c r="AH60"/>
  <c r="AG60"/>
  <c r="K60"/>
  <c r="Q60"/>
  <c r="W60"/>
  <c r="AC60"/>
  <c r="AH59"/>
  <c r="AG59"/>
  <c r="K59"/>
  <c r="Q59"/>
  <c r="W59"/>
  <c r="AC59"/>
  <c r="AH58"/>
  <c r="AG58"/>
  <c r="K58"/>
  <c r="Q58"/>
  <c r="W58"/>
  <c r="AC58"/>
  <c r="AH57"/>
  <c r="AI57"/>
  <c r="AG57"/>
  <c r="K57"/>
  <c r="Q57"/>
  <c r="W57"/>
  <c r="AC57"/>
  <c r="AH56"/>
  <c r="AG56"/>
  <c r="AI56"/>
  <c r="K56"/>
  <c r="Q56"/>
  <c r="W56"/>
  <c r="AH55"/>
  <c r="AG55"/>
  <c r="K55"/>
  <c r="Q55"/>
  <c r="W55"/>
  <c r="AC55"/>
  <c r="AH54"/>
  <c r="AG54"/>
  <c r="K54"/>
  <c r="Q54"/>
  <c r="W54"/>
  <c r="AC54"/>
  <c r="AH52"/>
  <c r="AG52"/>
  <c r="K52"/>
  <c r="Q52"/>
  <c r="W52"/>
  <c r="AC52"/>
  <c r="AH51"/>
  <c r="AG51"/>
  <c r="K51"/>
  <c r="Q51"/>
  <c r="AH49"/>
  <c r="AI49"/>
  <c r="AG49"/>
  <c r="K49"/>
  <c r="AE48"/>
  <c r="AD48"/>
  <c r="AB48"/>
  <c r="AA48"/>
  <c r="Z48"/>
  <c r="Y48"/>
  <c r="X48"/>
  <c r="V48"/>
  <c r="U48"/>
  <c r="T48"/>
  <c r="S48"/>
  <c r="R48"/>
  <c r="P48"/>
  <c r="O48"/>
  <c r="N48"/>
  <c r="M48"/>
  <c r="L48"/>
  <c r="J48"/>
  <c r="I48"/>
  <c r="G48"/>
  <c r="AH47"/>
  <c r="AG47"/>
  <c r="AI47"/>
  <c r="AC47"/>
  <c r="AH45"/>
  <c r="AG45"/>
  <c r="K45"/>
  <c r="Q45"/>
  <c r="W45"/>
  <c r="AC45"/>
  <c r="AH44"/>
  <c r="AG44"/>
  <c r="K44"/>
  <c r="Q44"/>
  <c r="W44"/>
  <c r="AC44"/>
  <c r="AH43"/>
  <c r="AG43"/>
  <c r="K43"/>
  <c r="Q43"/>
  <c r="W43"/>
  <c r="AC43"/>
  <c r="AH42"/>
  <c r="AG42"/>
  <c r="AI42"/>
  <c r="K42"/>
  <c r="Q42"/>
  <c r="W42"/>
  <c r="AC42"/>
  <c r="AH41"/>
  <c r="AG41"/>
  <c r="K41"/>
  <c r="Q41"/>
  <c r="W41"/>
  <c r="AC41"/>
  <c r="AH40"/>
  <c r="AG40"/>
  <c r="K40"/>
  <c r="Q40"/>
  <c r="W40"/>
  <c r="AC40"/>
  <c r="AH39"/>
  <c r="AI39"/>
  <c r="AG39"/>
  <c r="K39"/>
  <c r="Q39"/>
  <c r="W39"/>
  <c r="AC39"/>
  <c r="AH38"/>
  <c r="AG38"/>
  <c r="AI38"/>
  <c r="AF38"/>
  <c r="K38"/>
  <c r="Q38"/>
  <c r="W38"/>
  <c r="AC38"/>
  <c r="AH37"/>
  <c r="AI37"/>
  <c r="AG37"/>
  <c r="K37"/>
  <c r="Q37"/>
  <c r="W37"/>
  <c r="AC37"/>
  <c r="AG36"/>
  <c r="AF36"/>
  <c r="AC36"/>
  <c r="K36"/>
  <c r="Q36"/>
  <c r="AH35"/>
  <c r="AG35"/>
  <c r="AI35"/>
  <c r="K35"/>
  <c r="Q35"/>
  <c r="W35"/>
  <c r="AC35"/>
  <c r="AH34"/>
  <c r="AG34"/>
  <c r="K34"/>
  <c r="Q34"/>
  <c r="W34"/>
  <c r="AC34"/>
  <c r="AH33"/>
  <c r="AG33"/>
  <c r="K33"/>
  <c r="Q33"/>
  <c r="W33"/>
  <c r="AC33"/>
  <c r="AH32"/>
  <c r="AG32"/>
  <c r="K32"/>
  <c r="Q32"/>
  <c r="W32"/>
  <c r="AC32"/>
  <c r="AH31"/>
  <c r="AH48"/>
  <c r="AG31"/>
  <c r="K31"/>
  <c r="Q31"/>
  <c r="W31"/>
  <c r="AC31"/>
  <c r="AH30"/>
  <c r="AG30"/>
  <c r="K30"/>
  <c r="Q30"/>
  <c r="W30"/>
  <c r="AC30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AH29"/>
  <c r="AG29"/>
  <c r="AI29"/>
  <c r="K29"/>
  <c r="Q29"/>
  <c r="AF28"/>
  <c r="AE28"/>
  <c r="AD28"/>
  <c r="AB28"/>
  <c r="AA28"/>
  <c r="Z28"/>
  <c r="Y28"/>
  <c r="X28"/>
  <c r="V28"/>
  <c r="U28"/>
  <c r="T28"/>
  <c r="S28"/>
  <c r="R28"/>
  <c r="P28"/>
  <c r="O28"/>
  <c r="N28"/>
  <c r="M28"/>
  <c r="L28"/>
  <c r="J28"/>
  <c r="I28"/>
  <c r="G28"/>
  <c r="AC27"/>
  <c r="K27"/>
  <c r="AH25"/>
  <c r="AG25"/>
  <c r="K25"/>
  <c r="Q25"/>
  <c r="W25"/>
  <c r="AC25"/>
  <c r="AH24"/>
  <c r="AG24"/>
  <c r="K24"/>
  <c r="Q24"/>
  <c r="W24"/>
  <c r="AC24"/>
  <c r="AH23"/>
  <c r="AG23"/>
  <c r="AI23"/>
  <c r="K23"/>
  <c r="Q23"/>
  <c r="W23"/>
  <c r="AC23"/>
  <c r="AH22"/>
  <c r="AG22"/>
  <c r="K22"/>
  <c r="Q22"/>
  <c r="W22"/>
  <c r="AC22"/>
  <c r="AH21"/>
  <c r="AG21"/>
  <c r="K21"/>
  <c r="Q21"/>
  <c r="W21"/>
  <c r="AC21"/>
  <c r="AH20"/>
  <c r="AI20"/>
  <c r="AG20"/>
  <c r="K20"/>
  <c r="Q20"/>
  <c r="W20"/>
  <c r="AC20"/>
  <c r="AH19"/>
  <c r="AG19"/>
  <c r="AI19"/>
  <c r="K19"/>
  <c r="Q19"/>
  <c r="W19"/>
  <c r="AC19"/>
  <c r="AH18"/>
  <c r="AG18"/>
  <c r="K18"/>
  <c r="Q18"/>
  <c r="W18"/>
  <c r="AC18"/>
  <c r="AH17"/>
  <c r="AG17"/>
  <c r="K17"/>
  <c r="Q17"/>
  <c r="W17"/>
  <c r="AC17"/>
  <c r="AH16"/>
  <c r="AI16"/>
  <c r="AG16"/>
  <c r="K16"/>
  <c r="Q16"/>
  <c r="W16"/>
  <c r="AC16"/>
  <c r="AH15"/>
  <c r="AG15"/>
  <c r="AI15"/>
  <c r="K15"/>
  <c r="Q15"/>
  <c r="W15"/>
  <c r="AC15"/>
  <c r="AH14"/>
  <c r="AG14"/>
  <c r="K14"/>
  <c r="Q14"/>
  <c r="W14"/>
  <c r="AC14"/>
  <c r="AH13"/>
  <c r="AG13"/>
  <c r="K13"/>
  <c r="Q13"/>
  <c r="W13"/>
  <c r="AC13"/>
  <c r="AH12"/>
  <c r="AI12"/>
  <c r="AG12"/>
  <c r="K12"/>
  <c r="Q12"/>
  <c r="W12"/>
  <c r="AC12"/>
  <c r="AH11"/>
  <c r="AG11"/>
  <c r="AI11"/>
  <c r="K11"/>
  <c r="Q11"/>
  <c r="W11"/>
  <c r="AC11"/>
  <c r="AH9"/>
  <c r="AG9"/>
  <c r="K9"/>
  <c r="Q9"/>
  <c r="W9"/>
  <c r="AC9"/>
  <c r="AH8"/>
  <c r="AG8"/>
  <c r="K8"/>
  <c r="Q8"/>
  <c r="W8"/>
  <c r="AC8"/>
  <c r="AH7"/>
  <c r="AI7"/>
  <c r="AG7"/>
  <c r="K7"/>
  <c r="Q7"/>
  <c r="W7"/>
  <c r="AC7"/>
  <c r="AH6"/>
  <c r="AG6"/>
  <c r="AI6"/>
  <c r="K6"/>
  <c r="Q6"/>
  <c r="K93"/>
  <c r="Q71"/>
  <c r="AG93"/>
  <c r="AI59"/>
  <c r="AI61"/>
  <c r="L142"/>
  <c r="P142"/>
  <c r="U142"/>
  <c r="Z142"/>
  <c r="AE142"/>
  <c r="Q94"/>
  <c r="M142"/>
  <c r="AI94"/>
  <c r="O142"/>
  <c r="Q125"/>
  <c r="W125"/>
  <c r="AC125"/>
  <c r="AI153"/>
  <c r="AG155"/>
  <c r="Q153"/>
  <c r="Q157"/>
  <c r="AC154"/>
  <c r="Q158"/>
  <c r="Q162"/>
  <c r="W71"/>
  <c r="AC71"/>
  <c r="AH154"/>
  <c r="AI154"/>
  <c r="W94"/>
  <c r="AC94"/>
  <c r="AG156"/>
  <c r="AI156"/>
  <c r="AA157"/>
  <c r="AH155"/>
  <c r="AH159"/>
  <c r="AG158"/>
  <c r="AH160"/>
  <c r="AH158"/>
  <c r="AA162"/>
  <c r="AC159"/>
  <c r="AG159"/>
  <c r="AB162"/>
  <c r="AB163"/>
  <c r="AG160"/>
  <c r="AC160"/>
  <c r="AG161"/>
  <c r="AI161"/>
  <c r="AC161"/>
  <c r="AI26"/>
  <c r="AI24"/>
  <c r="AI58"/>
  <c r="W158"/>
  <c r="W162"/>
  <c r="K28"/>
  <c r="Q49"/>
  <c r="AI14"/>
  <c r="AI17"/>
  <c r="AI25"/>
  <c r="AI22"/>
  <c r="AI21"/>
  <c r="AI18"/>
  <c r="AI13"/>
  <c r="AI10"/>
  <c r="AI9"/>
  <c r="W49"/>
  <c r="AC49"/>
  <c r="AI91"/>
  <c r="AI45"/>
  <c r="AI33"/>
  <c r="AI66"/>
  <c r="AI73"/>
  <c r="AI85"/>
  <c r="AI80"/>
  <c r="AI78"/>
  <c r="AC72"/>
  <c r="AI30"/>
  <c r="AI65"/>
  <c r="AI60"/>
  <c r="AG70"/>
  <c r="AI55"/>
  <c r="AI46"/>
  <c r="AI44"/>
  <c r="AI41"/>
  <c r="AI32"/>
  <c r="AI96"/>
  <c r="AI104"/>
  <c r="AI134"/>
  <c r="AI126"/>
  <c r="AI8"/>
  <c r="AI101"/>
  <c r="Q126"/>
  <c r="W126"/>
  <c r="AC126"/>
  <c r="AI109"/>
  <c r="W95"/>
  <c r="AI31"/>
  <c r="AI77"/>
  <c r="AI40"/>
  <c r="W50"/>
  <c r="AI34"/>
  <c r="AI113"/>
  <c r="AC95"/>
  <c r="AC50"/>
  <c r="AI53"/>
  <c r="W137"/>
  <c r="AC137"/>
  <c r="AI52"/>
  <c r="AI133"/>
  <c r="AI137"/>
  <c r="AI115"/>
  <c r="AI111"/>
  <c r="AI107"/>
  <c r="AI106"/>
  <c r="AI90"/>
  <c r="AI81"/>
  <c r="AI51"/>
  <c r="AI43"/>
  <c r="K140"/>
  <c r="AG48"/>
  <c r="AH28"/>
  <c r="K70"/>
  <c r="AI155"/>
  <c r="AI128"/>
  <c r="AH70"/>
  <c r="AH142"/>
  <c r="AI75"/>
  <c r="IV12"/>
  <c r="AI130"/>
  <c r="AI131"/>
  <c r="K48"/>
  <c r="AG28"/>
  <c r="AI68"/>
  <c r="IV155"/>
  <c r="AI125"/>
  <c r="AI82"/>
  <c r="AI160"/>
  <c r="AI28"/>
  <c r="AI158"/>
  <c r="AF48"/>
  <c r="AF142"/>
  <c r="AI136"/>
  <c r="W121"/>
  <c r="Q124"/>
  <c r="AH162"/>
  <c r="AH163"/>
  <c r="AC158"/>
  <c r="AC162"/>
  <c r="AG157"/>
  <c r="AI132"/>
  <c r="K162"/>
  <c r="AI129"/>
  <c r="AI36"/>
  <c r="AI48"/>
  <c r="AI54"/>
  <c r="AG162"/>
  <c r="AH157"/>
  <c r="K157"/>
  <c r="K163"/>
  <c r="W73"/>
  <c r="Q93"/>
  <c r="W130"/>
  <c r="AC130"/>
  <c r="Q140"/>
  <c r="IV160"/>
  <c r="AI86"/>
  <c r="AI98"/>
  <c r="AI112"/>
  <c r="AI117"/>
  <c r="AI127"/>
  <c r="AI138"/>
  <c r="AI50"/>
  <c r="AI70"/>
  <c r="AI159"/>
  <c r="AI102"/>
  <c r="AI103"/>
  <c r="AI110"/>
  <c r="AI72"/>
  <c r="AA163"/>
  <c r="AI122"/>
  <c r="AI157"/>
  <c r="Q163"/>
  <c r="AI114"/>
  <c r="W6"/>
  <c r="Q28"/>
  <c r="Q48"/>
  <c r="W29"/>
  <c r="AC140"/>
  <c r="AI162"/>
  <c r="AI163"/>
  <c r="W51"/>
  <c r="AC51"/>
  <c r="AC70"/>
  <c r="Q70"/>
  <c r="AG142"/>
  <c r="W153"/>
  <c r="W140"/>
  <c r="K124"/>
  <c r="K142"/>
  <c r="AG163"/>
  <c r="AI93"/>
  <c r="AI140"/>
  <c r="AI124"/>
  <c r="W70"/>
  <c r="AC121"/>
  <c r="AC124"/>
  <c r="W124"/>
  <c r="Q142"/>
  <c r="AC73"/>
  <c r="AC93"/>
  <c r="W93"/>
  <c r="W28"/>
  <c r="AC6"/>
  <c r="AC28"/>
  <c r="AC153"/>
  <c r="AC157"/>
  <c r="AC163"/>
  <c r="W157"/>
  <c r="W163"/>
  <c r="AC29"/>
  <c r="AC48"/>
  <c r="W48"/>
  <c r="AI142"/>
  <c r="AC142"/>
  <c r="W142"/>
</calcChain>
</file>

<file path=xl/sharedStrings.xml><?xml version="1.0" encoding="utf-8"?>
<sst xmlns="http://schemas.openxmlformats.org/spreadsheetml/2006/main" count="483" uniqueCount="287">
  <si>
    <t>前期繰越数量</t>
    <rPh sb="0" eb="2">
      <t>ゼンキ</t>
    </rPh>
    <rPh sb="2" eb="4">
      <t>クリコシ</t>
    </rPh>
    <rPh sb="4" eb="6">
      <t>スウリョウ</t>
    </rPh>
    <phoneticPr fontId="2"/>
  </si>
  <si>
    <r>
      <t>ｍ</t>
    </r>
    <r>
      <rPr>
        <sz val="6"/>
        <rFont val="ＭＳ Ｐゴシック"/>
        <family val="3"/>
        <charset val="128"/>
      </rPr>
      <t>3</t>
    </r>
    <phoneticPr fontId="2"/>
  </si>
  <si>
    <t>単位</t>
    <rPh sb="0" eb="2">
      <t>タンイ</t>
    </rPh>
    <phoneticPr fontId="2"/>
  </si>
  <si>
    <t>入荷合計数量</t>
    <rPh sb="0" eb="2">
      <t>ニュウカ</t>
    </rPh>
    <rPh sb="2" eb="4">
      <t>ゴウケイ</t>
    </rPh>
    <rPh sb="4" eb="6">
      <t>スウリョウ</t>
    </rPh>
    <phoneticPr fontId="2"/>
  </si>
  <si>
    <t>出荷合計数量</t>
    <rPh sb="0" eb="2">
      <t>シュッカ</t>
    </rPh>
    <rPh sb="2" eb="4">
      <t>ゴウケイ</t>
    </rPh>
    <rPh sb="4" eb="6">
      <t>スウリョウ</t>
    </rPh>
    <phoneticPr fontId="2"/>
  </si>
  <si>
    <t>期末算数量</t>
    <rPh sb="0" eb="2">
      <t>キマツ</t>
    </rPh>
    <rPh sb="2" eb="3">
      <t>ザン</t>
    </rPh>
    <rPh sb="3" eb="5">
      <t>スウリョウ</t>
    </rPh>
    <phoneticPr fontId="2"/>
  </si>
  <si>
    <t>番号</t>
    <rPh sb="0" eb="2">
      <t>バンゴウ</t>
    </rPh>
    <phoneticPr fontId="2"/>
  </si>
  <si>
    <t>認定番号</t>
    <rPh sb="0" eb="2">
      <t>ニンテイ</t>
    </rPh>
    <rPh sb="2" eb="4">
      <t>バンゴウ</t>
    </rPh>
    <phoneticPr fontId="2"/>
  </si>
  <si>
    <t>認定事業体名</t>
    <rPh sb="0" eb="2">
      <t>ニンテイ</t>
    </rPh>
    <rPh sb="2" eb="5">
      <t>ジギョウタイ</t>
    </rPh>
    <rPh sb="5" eb="6">
      <t>メイ</t>
    </rPh>
    <phoneticPr fontId="2"/>
  </si>
  <si>
    <t>管内</t>
    <rPh sb="0" eb="2">
      <t>カンナイ</t>
    </rPh>
    <phoneticPr fontId="2"/>
  </si>
  <si>
    <t>備　　考</t>
    <rPh sb="0" eb="1">
      <t>ソナエ</t>
    </rPh>
    <rPh sb="3" eb="4">
      <t>コウ</t>
    </rPh>
    <phoneticPr fontId="2"/>
  </si>
  <si>
    <t>期末残数量</t>
    <rPh sb="0" eb="2">
      <t>キマツ</t>
    </rPh>
    <rPh sb="2" eb="3">
      <t>ザン</t>
    </rPh>
    <rPh sb="3" eb="5">
      <t>スウリョウ</t>
    </rPh>
    <phoneticPr fontId="2"/>
  </si>
  <si>
    <t>年間合計数量</t>
    <rPh sb="0" eb="2">
      <t>ネンカン</t>
    </rPh>
    <rPh sb="2" eb="4">
      <t>ゴウケイ</t>
    </rPh>
    <rPh sb="4" eb="6">
      <t>スウリョウ</t>
    </rPh>
    <phoneticPr fontId="2"/>
  </si>
  <si>
    <t>第４・四半期（１/1～３/3１）</t>
    <rPh sb="0" eb="1">
      <t>ダイ</t>
    </rPh>
    <rPh sb="3" eb="4">
      <t>シ</t>
    </rPh>
    <rPh sb="4" eb="6">
      <t>ハンキ</t>
    </rPh>
    <phoneticPr fontId="2"/>
  </si>
  <si>
    <t>第１・四半期（４/1～6/30）</t>
    <rPh sb="0" eb="2">
      <t>ダイイチ</t>
    </rPh>
    <rPh sb="3" eb="4">
      <t>シ</t>
    </rPh>
    <rPh sb="4" eb="6">
      <t>ハンキ</t>
    </rPh>
    <phoneticPr fontId="2"/>
  </si>
  <si>
    <t>第２・四半期（７/1～９/30）</t>
    <rPh sb="0" eb="2">
      <t>ダイニ</t>
    </rPh>
    <rPh sb="3" eb="4">
      <t>シ</t>
    </rPh>
    <rPh sb="4" eb="6">
      <t>ハンキ</t>
    </rPh>
    <phoneticPr fontId="2"/>
  </si>
  <si>
    <t>第３・四半期（１０/1～１２/3１）</t>
    <rPh sb="0" eb="1">
      <t>ダイ</t>
    </rPh>
    <rPh sb="3" eb="4">
      <t>シ</t>
    </rPh>
    <rPh sb="4" eb="6">
      <t>ハンキ</t>
    </rPh>
    <phoneticPr fontId="2"/>
  </si>
  <si>
    <t>合　　　計</t>
    <rPh sb="0" eb="1">
      <t>ゴウ</t>
    </rPh>
    <rPh sb="4" eb="5">
      <t>ケイ</t>
    </rPh>
    <phoneticPr fontId="2"/>
  </si>
  <si>
    <t>甲賀</t>
    <rPh sb="0" eb="2">
      <t>コウガ</t>
    </rPh>
    <phoneticPr fontId="2"/>
  </si>
  <si>
    <t>甲賀管内</t>
    <rPh sb="0" eb="2">
      <t>コウガ</t>
    </rPh>
    <rPh sb="2" eb="4">
      <t>カンナイ</t>
    </rPh>
    <phoneticPr fontId="2"/>
  </si>
  <si>
    <t>東近江</t>
    <rPh sb="0" eb="1">
      <t>ヒガシ</t>
    </rPh>
    <rPh sb="1" eb="3">
      <t>オウミ</t>
    </rPh>
    <phoneticPr fontId="2"/>
  </si>
  <si>
    <t>東近江管内</t>
    <rPh sb="0" eb="1">
      <t>ヒガシ</t>
    </rPh>
    <rPh sb="1" eb="3">
      <t>オウミ</t>
    </rPh>
    <rPh sb="3" eb="5">
      <t>カンナイ</t>
    </rPh>
    <phoneticPr fontId="2"/>
  </si>
  <si>
    <t>湖東</t>
    <rPh sb="0" eb="2">
      <t>コトウ</t>
    </rPh>
    <phoneticPr fontId="2"/>
  </si>
  <si>
    <t>湖東管内</t>
    <rPh sb="0" eb="2">
      <t>コトウ</t>
    </rPh>
    <rPh sb="2" eb="4">
      <t>カンナイ</t>
    </rPh>
    <phoneticPr fontId="2"/>
  </si>
  <si>
    <t>湖北</t>
    <rPh sb="0" eb="2">
      <t>コホク</t>
    </rPh>
    <phoneticPr fontId="2"/>
  </si>
  <si>
    <t>湖北管内</t>
    <rPh sb="0" eb="2">
      <t>コホク</t>
    </rPh>
    <rPh sb="2" eb="4">
      <t>カンナイ</t>
    </rPh>
    <phoneticPr fontId="2"/>
  </si>
  <si>
    <t>高島</t>
    <rPh sb="0" eb="2">
      <t>タカシマ</t>
    </rPh>
    <phoneticPr fontId="2"/>
  </si>
  <si>
    <t>高島管内</t>
    <rPh sb="0" eb="2">
      <t>タカシマ</t>
    </rPh>
    <rPh sb="2" eb="4">
      <t>カンナイ</t>
    </rPh>
    <phoneticPr fontId="2"/>
  </si>
  <si>
    <t>総合計数量</t>
    <rPh sb="0" eb="1">
      <t>ソウ</t>
    </rPh>
    <rPh sb="1" eb="3">
      <t>ゴウケイ</t>
    </rPh>
    <rPh sb="3" eb="5">
      <t>スウリョウ</t>
    </rPh>
    <phoneticPr fontId="2"/>
  </si>
  <si>
    <t>大津-3</t>
    <rPh sb="0" eb="2">
      <t>オオツ</t>
    </rPh>
    <phoneticPr fontId="2"/>
  </si>
  <si>
    <t>株式会社　伊藤源</t>
    <rPh sb="0" eb="4">
      <t>カブシキガイシャ</t>
    </rPh>
    <rPh sb="5" eb="7">
      <t>イトウ</t>
    </rPh>
    <rPh sb="7" eb="8">
      <t>ゲン</t>
    </rPh>
    <phoneticPr fontId="2"/>
  </si>
  <si>
    <t>滋賀県森林組合連合会</t>
    <rPh sb="0" eb="3">
      <t>シガケン</t>
    </rPh>
    <rPh sb="3" eb="5">
      <t>シンリン</t>
    </rPh>
    <rPh sb="5" eb="7">
      <t>クミアイ</t>
    </rPh>
    <rPh sb="7" eb="10">
      <t>レンゴウカイ</t>
    </rPh>
    <phoneticPr fontId="2"/>
  </si>
  <si>
    <t>大津-7</t>
    <rPh sb="0" eb="2">
      <t>オオツ</t>
    </rPh>
    <phoneticPr fontId="2"/>
  </si>
  <si>
    <t>(有)川井製材</t>
    <rPh sb="0" eb="3">
      <t>ユウ</t>
    </rPh>
    <rPh sb="3" eb="5">
      <t>カワイ</t>
    </rPh>
    <rPh sb="5" eb="7">
      <t>セイザイ</t>
    </rPh>
    <phoneticPr fontId="2"/>
  </si>
  <si>
    <t>大津-14</t>
    <rPh sb="0" eb="2">
      <t>オオツ</t>
    </rPh>
    <phoneticPr fontId="2"/>
  </si>
  <si>
    <t>津田木材㈱</t>
    <rPh sb="0" eb="2">
      <t>ツダ</t>
    </rPh>
    <rPh sb="2" eb="4">
      <t>モクザイ</t>
    </rPh>
    <phoneticPr fontId="2"/>
  </si>
  <si>
    <t>大津-15</t>
    <rPh sb="0" eb="2">
      <t>オオツ</t>
    </rPh>
    <phoneticPr fontId="2"/>
  </si>
  <si>
    <t>㈱三利木材</t>
    <rPh sb="1" eb="2">
      <t>サン</t>
    </rPh>
    <rPh sb="2" eb="3">
      <t>リ</t>
    </rPh>
    <rPh sb="3" eb="5">
      <t>モクザイ</t>
    </rPh>
    <phoneticPr fontId="2"/>
  </si>
  <si>
    <t>大津-17</t>
    <rPh sb="0" eb="2">
      <t>オオツ</t>
    </rPh>
    <phoneticPr fontId="2"/>
  </si>
  <si>
    <t>寺田木材㈱</t>
    <rPh sb="0" eb="2">
      <t>テラダ</t>
    </rPh>
    <rPh sb="2" eb="4">
      <t>モクザイ</t>
    </rPh>
    <phoneticPr fontId="2"/>
  </si>
  <si>
    <t>大津-22</t>
    <rPh sb="0" eb="2">
      <t>オオツ</t>
    </rPh>
    <phoneticPr fontId="2"/>
  </si>
  <si>
    <t>中村製材(有)</t>
    <rPh sb="0" eb="2">
      <t>ナカムラ</t>
    </rPh>
    <rPh sb="2" eb="4">
      <t>セイザイ</t>
    </rPh>
    <rPh sb="4" eb="7">
      <t>ユウ</t>
    </rPh>
    <phoneticPr fontId="2"/>
  </si>
  <si>
    <t>大津-24</t>
    <rPh sb="0" eb="2">
      <t>オオツ</t>
    </rPh>
    <phoneticPr fontId="2"/>
  </si>
  <si>
    <t>㈱森川商店</t>
    <rPh sb="1" eb="3">
      <t>モリカワ</t>
    </rPh>
    <rPh sb="3" eb="5">
      <t>ショウテン</t>
    </rPh>
    <phoneticPr fontId="2"/>
  </si>
  <si>
    <t>大津-26</t>
    <rPh sb="0" eb="2">
      <t>オオツ</t>
    </rPh>
    <phoneticPr fontId="2"/>
  </si>
  <si>
    <t>㈱駒音</t>
    <rPh sb="1" eb="2">
      <t>コマ</t>
    </rPh>
    <rPh sb="2" eb="3">
      <t>オト</t>
    </rPh>
    <phoneticPr fontId="2"/>
  </si>
  <si>
    <t>大津-28</t>
    <rPh sb="0" eb="2">
      <t>オオツ</t>
    </rPh>
    <phoneticPr fontId="2"/>
  </si>
  <si>
    <t>(有)高田製材所</t>
    <rPh sb="0" eb="3">
      <t>ユウ</t>
    </rPh>
    <rPh sb="3" eb="5">
      <t>タカダ</t>
    </rPh>
    <rPh sb="5" eb="6">
      <t>セイ</t>
    </rPh>
    <rPh sb="6" eb="7">
      <t>ザイ</t>
    </rPh>
    <rPh sb="7" eb="8">
      <t>ショ</t>
    </rPh>
    <phoneticPr fontId="2"/>
  </si>
  <si>
    <t>大津-29</t>
    <rPh sb="0" eb="2">
      <t>オオツ</t>
    </rPh>
    <phoneticPr fontId="2"/>
  </si>
  <si>
    <t>ナイス㈱滋賀市場</t>
    <rPh sb="4" eb="6">
      <t>シガ</t>
    </rPh>
    <rPh sb="6" eb="8">
      <t>イチバ</t>
    </rPh>
    <phoneticPr fontId="2"/>
  </si>
  <si>
    <t>甲賀林材㈱</t>
    <rPh sb="0" eb="2">
      <t>コウカ</t>
    </rPh>
    <rPh sb="2" eb="3">
      <t>リン</t>
    </rPh>
    <rPh sb="3" eb="4">
      <t>ザイ</t>
    </rPh>
    <phoneticPr fontId="2"/>
  </si>
  <si>
    <t>(有)大隅木材</t>
    <rPh sb="0" eb="3">
      <t>ユウ</t>
    </rPh>
    <rPh sb="3" eb="5">
      <t>オオスミ</t>
    </rPh>
    <rPh sb="5" eb="7">
      <t>モクザイ</t>
    </rPh>
    <phoneticPr fontId="2"/>
  </si>
  <si>
    <t>甲賀市信楽森組</t>
    <rPh sb="0" eb="2">
      <t>コウガ</t>
    </rPh>
    <rPh sb="2" eb="3">
      <t>シ</t>
    </rPh>
    <rPh sb="3" eb="5">
      <t>シガラキ</t>
    </rPh>
    <rPh sb="5" eb="7">
      <t>モリグミ</t>
    </rPh>
    <phoneticPr fontId="2"/>
  </si>
  <si>
    <t>(有)山本材木店</t>
    <rPh sb="0" eb="3">
      <t>ユウ</t>
    </rPh>
    <rPh sb="3" eb="5">
      <t>ヤマモト</t>
    </rPh>
    <rPh sb="5" eb="7">
      <t>ザイモク</t>
    </rPh>
    <rPh sb="7" eb="8">
      <t>テン</t>
    </rPh>
    <phoneticPr fontId="2"/>
  </si>
  <si>
    <t>㈱グリーンライズ</t>
    <phoneticPr fontId="2"/>
  </si>
  <si>
    <t>丸和産業㈱</t>
    <rPh sb="0" eb="2">
      <t>マルワ</t>
    </rPh>
    <rPh sb="2" eb="4">
      <t>サンギョウ</t>
    </rPh>
    <phoneticPr fontId="2"/>
  </si>
  <si>
    <t>寺田製材所</t>
    <rPh sb="0" eb="2">
      <t>テラダ</t>
    </rPh>
    <rPh sb="2" eb="3">
      <t>セイ</t>
    </rPh>
    <rPh sb="3" eb="4">
      <t>ザイ</t>
    </rPh>
    <rPh sb="4" eb="5">
      <t>ショ</t>
    </rPh>
    <phoneticPr fontId="2"/>
  </si>
  <si>
    <t>株式会社　滋賀ナイス</t>
    <rPh sb="0" eb="4">
      <t>カブシキガイシャ</t>
    </rPh>
    <rPh sb="5" eb="7">
      <t>シガ</t>
    </rPh>
    <phoneticPr fontId="2"/>
  </si>
  <si>
    <t>株式会社　八　興</t>
    <rPh sb="0" eb="4">
      <t>カブシキガイシャ</t>
    </rPh>
    <rPh sb="5" eb="6">
      <t>ハチ</t>
    </rPh>
    <rPh sb="7" eb="8">
      <t>コウ</t>
    </rPh>
    <phoneticPr fontId="2"/>
  </si>
  <si>
    <t>(有)坂東林業</t>
    <rPh sb="0" eb="3">
      <t>ユウ</t>
    </rPh>
    <rPh sb="3" eb="5">
      <t>バンドウ</t>
    </rPh>
    <rPh sb="5" eb="7">
      <t>リンギョウ</t>
    </rPh>
    <phoneticPr fontId="2"/>
  </si>
  <si>
    <t>㈱近新</t>
    <rPh sb="1" eb="2">
      <t>コン</t>
    </rPh>
    <rPh sb="2" eb="3">
      <t>アラタ</t>
    </rPh>
    <phoneticPr fontId="2"/>
  </si>
  <si>
    <t>山真木材㈱</t>
    <rPh sb="0" eb="1">
      <t>ヤマ</t>
    </rPh>
    <rPh sb="1" eb="2">
      <t>シン</t>
    </rPh>
    <rPh sb="2" eb="4">
      <t>モクザイ</t>
    </rPh>
    <phoneticPr fontId="2"/>
  </si>
  <si>
    <t>(有)シガオータランバー</t>
    <rPh sb="0" eb="3">
      <t>ユウ</t>
    </rPh>
    <phoneticPr fontId="2"/>
  </si>
  <si>
    <t>湖東-7</t>
    <rPh sb="0" eb="2">
      <t>コトウ</t>
    </rPh>
    <phoneticPr fontId="2"/>
  </si>
  <si>
    <t>上田木材㈱</t>
    <rPh sb="0" eb="2">
      <t>ウエダ</t>
    </rPh>
    <rPh sb="2" eb="4">
      <t>モクザイ</t>
    </rPh>
    <phoneticPr fontId="2"/>
  </si>
  <si>
    <t>湖東-8</t>
    <rPh sb="0" eb="2">
      <t>コトウ</t>
    </rPh>
    <phoneticPr fontId="2"/>
  </si>
  <si>
    <t>大滝山林組合</t>
    <rPh sb="0" eb="2">
      <t>オオタキ</t>
    </rPh>
    <rPh sb="2" eb="4">
      <t>サンリン</t>
    </rPh>
    <rPh sb="4" eb="6">
      <t>クミアイ</t>
    </rPh>
    <phoneticPr fontId="2"/>
  </si>
  <si>
    <t>湖東-9</t>
    <rPh sb="0" eb="2">
      <t>コトウ</t>
    </rPh>
    <phoneticPr fontId="2"/>
  </si>
  <si>
    <t>小西木材</t>
    <rPh sb="0" eb="2">
      <t>コニシ</t>
    </rPh>
    <rPh sb="2" eb="4">
      <t>モクザイ</t>
    </rPh>
    <phoneticPr fontId="2"/>
  </si>
  <si>
    <t>湖東-11</t>
    <rPh sb="0" eb="2">
      <t>コトウ</t>
    </rPh>
    <phoneticPr fontId="2"/>
  </si>
  <si>
    <t>長谷川林材㈱</t>
    <rPh sb="0" eb="3">
      <t>ハセガワ</t>
    </rPh>
    <rPh sb="3" eb="4">
      <t>リン</t>
    </rPh>
    <rPh sb="4" eb="5">
      <t>ザイ</t>
    </rPh>
    <phoneticPr fontId="2"/>
  </si>
  <si>
    <t>湖東-12</t>
    <rPh sb="0" eb="2">
      <t>コトウ</t>
    </rPh>
    <phoneticPr fontId="2"/>
  </si>
  <si>
    <t>滋賀県木材相互市売協同組合</t>
    <rPh sb="0" eb="3">
      <t>シガケン</t>
    </rPh>
    <rPh sb="3" eb="5">
      <t>モクザイ</t>
    </rPh>
    <rPh sb="5" eb="7">
      <t>ソウゴ</t>
    </rPh>
    <rPh sb="7" eb="8">
      <t>イチ</t>
    </rPh>
    <rPh sb="8" eb="9">
      <t>ウ</t>
    </rPh>
    <rPh sb="9" eb="10">
      <t>キョウ</t>
    </rPh>
    <rPh sb="10" eb="11">
      <t>ドウ</t>
    </rPh>
    <rPh sb="11" eb="13">
      <t>クミアイ</t>
    </rPh>
    <phoneticPr fontId="2"/>
  </si>
  <si>
    <t>湖東-13</t>
    <rPh sb="0" eb="2">
      <t>コトウ</t>
    </rPh>
    <phoneticPr fontId="2"/>
  </si>
  <si>
    <t>若松工務店</t>
    <rPh sb="0" eb="2">
      <t>ワカマツ</t>
    </rPh>
    <rPh sb="2" eb="5">
      <t>コウムテン</t>
    </rPh>
    <phoneticPr fontId="2"/>
  </si>
  <si>
    <t>湖東-18</t>
    <rPh sb="0" eb="2">
      <t>コトウ</t>
    </rPh>
    <phoneticPr fontId="2"/>
  </si>
  <si>
    <t>興和木材㈱</t>
    <rPh sb="0" eb="1">
      <t>コウ</t>
    </rPh>
    <rPh sb="1" eb="2">
      <t>ワ</t>
    </rPh>
    <rPh sb="2" eb="4">
      <t>モクザイ</t>
    </rPh>
    <phoneticPr fontId="2"/>
  </si>
  <si>
    <t>湖東-22</t>
    <rPh sb="0" eb="2">
      <t>コトウ</t>
    </rPh>
    <phoneticPr fontId="2"/>
  </si>
  <si>
    <t>(有)中居製材</t>
    <rPh sb="0" eb="3">
      <t>ユウ</t>
    </rPh>
    <rPh sb="3" eb="5">
      <t>ナカイ</t>
    </rPh>
    <rPh sb="5" eb="7">
      <t>セイザイ</t>
    </rPh>
    <phoneticPr fontId="2"/>
  </si>
  <si>
    <t>湖北ー2</t>
    <rPh sb="0" eb="2">
      <t>コホク</t>
    </rPh>
    <phoneticPr fontId="2"/>
  </si>
  <si>
    <t>㈱スンエン</t>
    <phoneticPr fontId="2"/>
  </si>
  <si>
    <t>湖北ー3</t>
    <rPh sb="0" eb="2">
      <t>コホク</t>
    </rPh>
    <phoneticPr fontId="2"/>
  </si>
  <si>
    <t>㈱材栄</t>
    <rPh sb="1" eb="2">
      <t>ザイ</t>
    </rPh>
    <rPh sb="2" eb="3">
      <t>エイ</t>
    </rPh>
    <phoneticPr fontId="2"/>
  </si>
  <si>
    <t>湖北ー5</t>
    <rPh sb="0" eb="2">
      <t>コホク</t>
    </rPh>
    <phoneticPr fontId="2"/>
  </si>
  <si>
    <t>内保製材㈱</t>
    <rPh sb="0" eb="2">
      <t>ウチボ</t>
    </rPh>
    <rPh sb="2" eb="4">
      <t>セイザイ</t>
    </rPh>
    <phoneticPr fontId="2"/>
  </si>
  <si>
    <t>湖北ー8</t>
    <rPh sb="0" eb="2">
      <t>コホク</t>
    </rPh>
    <phoneticPr fontId="2"/>
  </si>
  <si>
    <t>白谷製材</t>
    <rPh sb="0" eb="1">
      <t>シラ</t>
    </rPh>
    <rPh sb="1" eb="2">
      <t>タニ</t>
    </rPh>
    <rPh sb="2" eb="4">
      <t>セイザイ</t>
    </rPh>
    <phoneticPr fontId="2"/>
  </si>
  <si>
    <t>湖北ー10</t>
    <rPh sb="0" eb="2">
      <t>コホク</t>
    </rPh>
    <phoneticPr fontId="2"/>
  </si>
  <si>
    <t>大家堂</t>
    <rPh sb="0" eb="2">
      <t>オオヤ</t>
    </rPh>
    <rPh sb="2" eb="3">
      <t>ドウ</t>
    </rPh>
    <phoneticPr fontId="2"/>
  </si>
  <si>
    <t>湖北ー11</t>
    <rPh sb="0" eb="2">
      <t>コホク</t>
    </rPh>
    <phoneticPr fontId="2"/>
  </si>
  <si>
    <t>(有)白谷木材</t>
    <rPh sb="0" eb="3">
      <t>ユウ</t>
    </rPh>
    <rPh sb="3" eb="5">
      <t>シラタニ</t>
    </rPh>
    <rPh sb="5" eb="7">
      <t>モクザイ</t>
    </rPh>
    <phoneticPr fontId="2"/>
  </si>
  <si>
    <t>下村木材㈱</t>
    <rPh sb="0" eb="2">
      <t>シモムラ</t>
    </rPh>
    <rPh sb="2" eb="4">
      <t>モクザイ</t>
    </rPh>
    <phoneticPr fontId="2"/>
  </si>
  <si>
    <t>湖北ー17</t>
    <rPh sb="0" eb="2">
      <t>コホク</t>
    </rPh>
    <phoneticPr fontId="2"/>
  </si>
  <si>
    <t>井益木材</t>
    <rPh sb="0" eb="1">
      <t>イ</t>
    </rPh>
    <rPh sb="1" eb="2">
      <t>エキ</t>
    </rPh>
    <rPh sb="2" eb="4">
      <t>モクザイ</t>
    </rPh>
    <phoneticPr fontId="2"/>
  </si>
  <si>
    <t>湖北ー21</t>
    <rPh sb="0" eb="2">
      <t>コホク</t>
    </rPh>
    <phoneticPr fontId="2"/>
  </si>
  <si>
    <t>㈱シガウッド</t>
    <phoneticPr fontId="2"/>
  </si>
  <si>
    <t>湖北ー22</t>
    <rPh sb="0" eb="2">
      <t>コホク</t>
    </rPh>
    <phoneticPr fontId="2"/>
  </si>
  <si>
    <t>(有)光商店</t>
    <rPh sb="0" eb="3">
      <t>ユウ</t>
    </rPh>
    <rPh sb="3" eb="4">
      <t>ヒカリ</t>
    </rPh>
    <rPh sb="4" eb="6">
      <t>ショウテン</t>
    </rPh>
    <phoneticPr fontId="2"/>
  </si>
  <si>
    <t>湖北ー23</t>
    <rPh sb="0" eb="2">
      <t>コホク</t>
    </rPh>
    <phoneticPr fontId="2"/>
  </si>
  <si>
    <t>(有)横田製材所</t>
    <rPh sb="0" eb="3">
      <t>ユウ</t>
    </rPh>
    <rPh sb="3" eb="5">
      <t>ヨコタ</t>
    </rPh>
    <rPh sb="5" eb="6">
      <t>セイ</t>
    </rPh>
    <rPh sb="6" eb="7">
      <t>ザイ</t>
    </rPh>
    <rPh sb="7" eb="8">
      <t>ショ</t>
    </rPh>
    <phoneticPr fontId="2"/>
  </si>
  <si>
    <t>湖北ー25</t>
    <rPh sb="0" eb="2">
      <t>コホク</t>
    </rPh>
    <phoneticPr fontId="2"/>
  </si>
  <si>
    <t>㈱滋賀原木</t>
    <rPh sb="1" eb="3">
      <t>シガ</t>
    </rPh>
    <rPh sb="3" eb="5">
      <t>バラキ</t>
    </rPh>
    <phoneticPr fontId="2"/>
  </si>
  <si>
    <t>湖北ー27</t>
    <rPh sb="0" eb="2">
      <t>コホク</t>
    </rPh>
    <phoneticPr fontId="2"/>
  </si>
  <si>
    <t>小坂林業</t>
    <rPh sb="0" eb="2">
      <t>コサカ</t>
    </rPh>
    <rPh sb="2" eb="4">
      <t>リンギョウ</t>
    </rPh>
    <phoneticPr fontId="2"/>
  </si>
  <si>
    <t>湖北ー29</t>
    <rPh sb="0" eb="2">
      <t>コホク</t>
    </rPh>
    <phoneticPr fontId="2"/>
  </si>
  <si>
    <t>(有)谷口材木店</t>
    <rPh sb="0" eb="3">
      <t>ユウ</t>
    </rPh>
    <rPh sb="3" eb="5">
      <t>タニグチ</t>
    </rPh>
    <rPh sb="5" eb="7">
      <t>ザイモク</t>
    </rPh>
    <rPh sb="7" eb="8">
      <t>テン</t>
    </rPh>
    <phoneticPr fontId="2"/>
  </si>
  <si>
    <t>山室木材工業㈱</t>
    <rPh sb="0" eb="2">
      <t>ヤマムロ</t>
    </rPh>
    <rPh sb="2" eb="4">
      <t>モクザイ</t>
    </rPh>
    <rPh sb="4" eb="6">
      <t>コウギョウ</t>
    </rPh>
    <phoneticPr fontId="2"/>
  </si>
  <si>
    <t>湖北ー33</t>
    <rPh sb="0" eb="2">
      <t>コホク</t>
    </rPh>
    <phoneticPr fontId="2"/>
  </si>
  <si>
    <t>湖北ー35</t>
    <rPh sb="0" eb="2">
      <t>コホク</t>
    </rPh>
    <phoneticPr fontId="2"/>
  </si>
  <si>
    <t>湖北ー36</t>
    <rPh sb="0" eb="2">
      <t>コホク</t>
    </rPh>
    <phoneticPr fontId="2"/>
  </si>
  <si>
    <t>湖北ー41</t>
    <rPh sb="0" eb="2">
      <t>コホク</t>
    </rPh>
    <phoneticPr fontId="2"/>
  </si>
  <si>
    <t>湖北ー43</t>
    <rPh sb="0" eb="2">
      <t>コホク</t>
    </rPh>
    <phoneticPr fontId="2"/>
  </si>
  <si>
    <t>湖北ー46</t>
    <rPh sb="0" eb="2">
      <t>コホク</t>
    </rPh>
    <phoneticPr fontId="2"/>
  </si>
  <si>
    <t>湖北ー47</t>
    <rPh sb="0" eb="2">
      <t>コホク</t>
    </rPh>
    <phoneticPr fontId="2"/>
  </si>
  <si>
    <t>材米商店</t>
    <rPh sb="0" eb="1">
      <t>ザイ</t>
    </rPh>
    <rPh sb="1" eb="2">
      <t>コメ</t>
    </rPh>
    <rPh sb="2" eb="4">
      <t>ショウテン</t>
    </rPh>
    <phoneticPr fontId="2"/>
  </si>
  <si>
    <t>田辺工業㈱</t>
    <rPh sb="0" eb="2">
      <t>タナベ</t>
    </rPh>
    <rPh sb="2" eb="4">
      <t>コウギョウ</t>
    </rPh>
    <phoneticPr fontId="2"/>
  </si>
  <si>
    <t>宮川木工所</t>
    <rPh sb="0" eb="2">
      <t>ミヤカワ</t>
    </rPh>
    <rPh sb="2" eb="5">
      <t>モッコウショ</t>
    </rPh>
    <phoneticPr fontId="2"/>
  </si>
  <si>
    <t>(有)滝沢材木店</t>
    <rPh sb="0" eb="3">
      <t>ユウ</t>
    </rPh>
    <rPh sb="3" eb="5">
      <t>タキザワ</t>
    </rPh>
    <rPh sb="5" eb="7">
      <t>ザイモク</t>
    </rPh>
    <rPh sb="7" eb="8">
      <t>テン</t>
    </rPh>
    <phoneticPr fontId="2"/>
  </si>
  <si>
    <t>堀田建築</t>
    <rPh sb="0" eb="2">
      <t>ホッタ</t>
    </rPh>
    <rPh sb="2" eb="4">
      <t>ケンチク</t>
    </rPh>
    <phoneticPr fontId="2"/>
  </si>
  <si>
    <t>高島ー1</t>
    <rPh sb="0" eb="2">
      <t>タカシマ</t>
    </rPh>
    <phoneticPr fontId="2"/>
  </si>
  <si>
    <t>高島市森林組合</t>
    <rPh sb="0" eb="2">
      <t>タカシマ</t>
    </rPh>
    <rPh sb="2" eb="3">
      <t>シ</t>
    </rPh>
    <rPh sb="3" eb="5">
      <t>シンリン</t>
    </rPh>
    <rPh sb="5" eb="7">
      <t>クミアイ</t>
    </rPh>
    <phoneticPr fontId="2"/>
  </si>
  <si>
    <t>高島ー5</t>
    <rPh sb="0" eb="2">
      <t>タカシマ</t>
    </rPh>
    <phoneticPr fontId="2"/>
  </si>
  <si>
    <t>光洋木材</t>
    <rPh sb="0" eb="2">
      <t>コウヨウ</t>
    </rPh>
    <rPh sb="2" eb="4">
      <t>モクザイ</t>
    </rPh>
    <phoneticPr fontId="2"/>
  </si>
  <si>
    <t>高島ー7</t>
    <rPh sb="0" eb="2">
      <t>タカシマ</t>
    </rPh>
    <phoneticPr fontId="2"/>
  </si>
  <si>
    <t>山田木材</t>
    <rPh sb="0" eb="2">
      <t>ヤマダ</t>
    </rPh>
    <rPh sb="2" eb="4">
      <t>モクザイ</t>
    </rPh>
    <phoneticPr fontId="2"/>
  </si>
  <si>
    <t>岡本木材㈱</t>
    <rPh sb="0" eb="2">
      <t>オカモト</t>
    </rPh>
    <rPh sb="2" eb="4">
      <t>モクザイ</t>
    </rPh>
    <phoneticPr fontId="2"/>
  </si>
  <si>
    <t>高島ー8</t>
    <rPh sb="0" eb="2">
      <t>タカシマ</t>
    </rPh>
    <phoneticPr fontId="2"/>
  </si>
  <si>
    <t>高島ー9</t>
    <rPh sb="0" eb="2">
      <t>タカシマ</t>
    </rPh>
    <phoneticPr fontId="2"/>
  </si>
  <si>
    <t>ウッディー広瀬</t>
    <rPh sb="5" eb="7">
      <t>ヒロセ</t>
    </rPh>
    <phoneticPr fontId="2"/>
  </si>
  <si>
    <t>高島ー13</t>
    <rPh sb="0" eb="2">
      <t>タカシマ</t>
    </rPh>
    <phoneticPr fontId="2"/>
  </si>
  <si>
    <t>㈱大成木材</t>
    <rPh sb="1" eb="3">
      <t>タイセイ</t>
    </rPh>
    <rPh sb="3" eb="5">
      <t>モクザイ</t>
    </rPh>
    <phoneticPr fontId="2"/>
  </si>
  <si>
    <t>大津-12</t>
    <rPh sb="0" eb="2">
      <t>オオツ</t>
    </rPh>
    <phoneticPr fontId="2"/>
  </si>
  <si>
    <t>上田産業(株)</t>
    <rPh sb="0" eb="2">
      <t>ウエダ</t>
    </rPh>
    <rPh sb="2" eb="4">
      <t>サンギョウ</t>
    </rPh>
    <rPh sb="4" eb="7">
      <t>カブシキガイシャ</t>
    </rPh>
    <phoneticPr fontId="2"/>
  </si>
  <si>
    <t>甲賀木材工業(有)</t>
    <rPh sb="0" eb="2">
      <t>コウガ</t>
    </rPh>
    <rPh sb="2" eb="4">
      <t>モクザイ</t>
    </rPh>
    <rPh sb="4" eb="6">
      <t>コウギョウ</t>
    </rPh>
    <rPh sb="6" eb="9">
      <t>ユウゲンガイシャ</t>
    </rPh>
    <phoneticPr fontId="2"/>
  </si>
  <si>
    <t>(株)マルイチ</t>
    <rPh sb="0" eb="3">
      <t>カブシキガイシャ</t>
    </rPh>
    <phoneticPr fontId="2"/>
  </si>
  <si>
    <t>東近江-１</t>
    <rPh sb="0" eb="1">
      <t>ヒガシ</t>
    </rPh>
    <rPh sb="1" eb="3">
      <t>オウミ</t>
    </rPh>
    <phoneticPr fontId="2"/>
  </si>
  <si>
    <t>永源寺町森林組合</t>
    <rPh sb="0" eb="3">
      <t>エイゲンジ</t>
    </rPh>
    <rPh sb="3" eb="4">
      <t>チョウ</t>
    </rPh>
    <rPh sb="4" eb="6">
      <t>シンリン</t>
    </rPh>
    <rPh sb="6" eb="8">
      <t>クミアイ</t>
    </rPh>
    <phoneticPr fontId="2"/>
  </si>
  <si>
    <t>湖北ー6</t>
    <rPh sb="0" eb="2">
      <t>コホク</t>
    </rPh>
    <phoneticPr fontId="2"/>
  </si>
  <si>
    <t>滋賀北部森林組合</t>
    <rPh sb="0" eb="2">
      <t>シガ</t>
    </rPh>
    <rPh sb="2" eb="4">
      <t>ホクブ</t>
    </rPh>
    <rPh sb="4" eb="6">
      <t>シンリン</t>
    </rPh>
    <rPh sb="6" eb="8">
      <t>クミアイ</t>
    </rPh>
    <phoneticPr fontId="2"/>
  </si>
  <si>
    <t>湖北ー7</t>
    <rPh sb="0" eb="2">
      <t>コホク</t>
    </rPh>
    <phoneticPr fontId="2"/>
  </si>
  <si>
    <t>長浜市伊香森林組合</t>
    <rPh sb="0" eb="3">
      <t>ナガハマシ</t>
    </rPh>
    <rPh sb="3" eb="5">
      <t>イカ</t>
    </rPh>
    <rPh sb="5" eb="7">
      <t>シンリン</t>
    </rPh>
    <rPh sb="7" eb="9">
      <t>クミアイ</t>
    </rPh>
    <phoneticPr fontId="2"/>
  </si>
  <si>
    <t>湖北ー31</t>
    <rPh sb="0" eb="2">
      <t>コホク</t>
    </rPh>
    <phoneticPr fontId="2"/>
  </si>
  <si>
    <t>中尾木材工(株)</t>
    <rPh sb="0" eb="2">
      <t>ナカオ</t>
    </rPh>
    <rPh sb="2" eb="4">
      <t>モクザイ</t>
    </rPh>
    <rPh sb="4" eb="5">
      <t>コウ</t>
    </rPh>
    <rPh sb="5" eb="8">
      <t>カブ</t>
    </rPh>
    <phoneticPr fontId="2"/>
  </si>
  <si>
    <t>大津ー8</t>
    <rPh sb="0" eb="2">
      <t>オオツ</t>
    </rPh>
    <phoneticPr fontId="2"/>
  </si>
  <si>
    <t>澤製材所</t>
    <rPh sb="0" eb="1">
      <t>サワ</t>
    </rPh>
    <rPh sb="1" eb="4">
      <t>セイザイショ</t>
    </rPh>
    <phoneticPr fontId="2"/>
  </si>
  <si>
    <t>大津-20</t>
    <rPh sb="0" eb="2">
      <t>オオツ</t>
    </rPh>
    <phoneticPr fontId="2"/>
  </si>
  <si>
    <t>中井木材(株)</t>
    <rPh sb="0" eb="2">
      <t>ナカイ</t>
    </rPh>
    <rPh sb="2" eb="4">
      <t>モクザイ</t>
    </rPh>
    <rPh sb="4" eb="7">
      <t>カブシキガイシャ</t>
    </rPh>
    <phoneticPr fontId="2"/>
  </si>
  <si>
    <t>大津-27</t>
    <rPh sb="0" eb="2">
      <t>オオツ</t>
    </rPh>
    <phoneticPr fontId="2"/>
  </si>
  <si>
    <t>栗東木材(株)</t>
    <rPh sb="0" eb="2">
      <t>リットウ</t>
    </rPh>
    <rPh sb="2" eb="4">
      <t>モクザイ</t>
    </rPh>
    <rPh sb="4" eb="7">
      <t>カブシキガイシャ</t>
    </rPh>
    <phoneticPr fontId="2"/>
  </si>
  <si>
    <t>東近江-3</t>
    <rPh sb="0" eb="1">
      <t>ヒガシ</t>
    </rPh>
    <rPh sb="1" eb="3">
      <t>オウミ</t>
    </rPh>
    <phoneticPr fontId="2"/>
  </si>
  <si>
    <t>甲賀-21</t>
    <rPh sb="0" eb="2">
      <t>コウガ</t>
    </rPh>
    <phoneticPr fontId="2"/>
  </si>
  <si>
    <t>甲賀-3</t>
    <rPh sb="0" eb="2">
      <t>コウガ</t>
    </rPh>
    <phoneticPr fontId="2"/>
  </si>
  <si>
    <t>甲賀-5</t>
    <rPh sb="0" eb="2">
      <t>コウガ</t>
    </rPh>
    <phoneticPr fontId="2"/>
  </si>
  <si>
    <t>甲賀-7</t>
    <rPh sb="0" eb="2">
      <t>コウガ</t>
    </rPh>
    <phoneticPr fontId="2"/>
  </si>
  <si>
    <t>甲賀-8</t>
    <rPh sb="0" eb="2">
      <t>コウガ</t>
    </rPh>
    <phoneticPr fontId="2"/>
  </si>
  <si>
    <t>甲賀-13</t>
    <rPh sb="0" eb="2">
      <t>コウガ</t>
    </rPh>
    <phoneticPr fontId="2"/>
  </si>
  <si>
    <t>甲賀-16</t>
    <rPh sb="0" eb="2">
      <t>コウガ</t>
    </rPh>
    <phoneticPr fontId="2"/>
  </si>
  <si>
    <t>甲賀-17</t>
    <rPh sb="0" eb="2">
      <t>コウガ</t>
    </rPh>
    <phoneticPr fontId="2"/>
  </si>
  <si>
    <t>甲賀-23</t>
    <rPh sb="0" eb="2">
      <t>コウガ</t>
    </rPh>
    <phoneticPr fontId="2"/>
  </si>
  <si>
    <t>甲賀-9</t>
    <rPh sb="0" eb="2">
      <t>コウガ</t>
    </rPh>
    <phoneticPr fontId="2"/>
  </si>
  <si>
    <t>(株)ダイエツ</t>
    <rPh sb="0" eb="3">
      <t>カブシキガイシャ</t>
    </rPh>
    <phoneticPr fontId="2"/>
  </si>
  <si>
    <t>東近江-21</t>
    <rPh sb="0" eb="1">
      <t>ヒガシ</t>
    </rPh>
    <rPh sb="1" eb="3">
      <t>オウミ</t>
    </rPh>
    <phoneticPr fontId="2"/>
  </si>
  <si>
    <t>東近江-10</t>
    <rPh sb="0" eb="1">
      <t>ヒガシ</t>
    </rPh>
    <rPh sb="1" eb="3">
      <t>オウミ</t>
    </rPh>
    <phoneticPr fontId="2"/>
  </si>
  <si>
    <t>東近江-14</t>
    <rPh sb="0" eb="1">
      <t>ヒガシ</t>
    </rPh>
    <rPh sb="1" eb="3">
      <t>オウミ</t>
    </rPh>
    <phoneticPr fontId="2"/>
  </si>
  <si>
    <t>東近江-18</t>
    <rPh sb="0" eb="1">
      <t>ヒガシ</t>
    </rPh>
    <rPh sb="1" eb="3">
      <t>オウミ</t>
    </rPh>
    <phoneticPr fontId="2"/>
  </si>
  <si>
    <t>東近江-20</t>
    <rPh sb="0" eb="1">
      <t>ヒガシ</t>
    </rPh>
    <rPh sb="1" eb="3">
      <t>オウミ</t>
    </rPh>
    <phoneticPr fontId="2"/>
  </si>
  <si>
    <t>東近江-22</t>
    <rPh sb="0" eb="1">
      <t>ヒガシ</t>
    </rPh>
    <rPh sb="1" eb="3">
      <t>オウミ</t>
    </rPh>
    <phoneticPr fontId="2"/>
  </si>
  <si>
    <t>東近江-28</t>
    <rPh sb="0" eb="1">
      <t>ヒガシ</t>
    </rPh>
    <rPh sb="1" eb="3">
      <t>オウミ</t>
    </rPh>
    <phoneticPr fontId="2"/>
  </si>
  <si>
    <t>東近江-30</t>
    <rPh sb="0" eb="1">
      <t>ヒガシ</t>
    </rPh>
    <rPh sb="1" eb="3">
      <t>オウミ</t>
    </rPh>
    <phoneticPr fontId="2"/>
  </si>
  <si>
    <t>東近江-33</t>
    <rPh sb="0" eb="1">
      <t>ヒガシ</t>
    </rPh>
    <rPh sb="1" eb="3">
      <t>オウミ</t>
    </rPh>
    <phoneticPr fontId="2"/>
  </si>
  <si>
    <t>八木商店</t>
    <rPh sb="0" eb="2">
      <t>ヤギ</t>
    </rPh>
    <rPh sb="2" eb="4">
      <t>ショウテン</t>
    </rPh>
    <phoneticPr fontId="2"/>
  </si>
  <si>
    <t>大津-19</t>
    <rPh sb="0" eb="2">
      <t>オオツ</t>
    </rPh>
    <phoneticPr fontId="2"/>
  </si>
  <si>
    <t>京彦木材</t>
    <rPh sb="0" eb="1">
      <t>キョウ</t>
    </rPh>
    <rPh sb="1" eb="2">
      <t>ヒコ</t>
    </rPh>
    <rPh sb="2" eb="4">
      <t>モクザイ</t>
    </rPh>
    <phoneticPr fontId="2"/>
  </si>
  <si>
    <t>高島-2</t>
    <rPh sb="0" eb="2">
      <t>タカシマ</t>
    </rPh>
    <phoneticPr fontId="2"/>
  </si>
  <si>
    <t>大溝工業(株)</t>
    <rPh sb="0" eb="2">
      <t>オオミゾ</t>
    </rPh>
    <rPh sb="2" eb="4">
      <t>コウギョウ</t>
    </rPh>
    <rPh sb="4" eb="7">
      <t>カブシキガイシャ</t>
    </rPh>
    <phoneticPr fontId="2"/>
  </si>
  <si>
    <t>國友製材㈱</t>
    <rPh sb="0" eb="1">
      <t>クニ</t>
    </rPh>
    <rPh sb="1" eb="2">
      <t>トモ</t>
    </rPh>
    <rPh sb="2" eb="4">
      <t>セイザイ</t>
    </rPh>
    <phoneticPr fontId="2"/>
  </si>
  <si>
    <t>栗本林業</t>
    <rPh sb="0" eb="2">
      <t>クリモト</t>
    </rPh>
    <rPh sb="2" eb="4">
      <t>リンギョウ</t>
    </rPh>
    <phoneticPr fontId="2"/>
  </si>
  <si>
    <t>湖北-34</t>
    <rPh sb="0" eb="2">
      <t>コホク</t>
    </rPh>
    <phoneticPr fontId="2"/>
  </si>
  <si>
    <t>(有)湖周造林</t>
    <rPh sb="0" eb="3">
      <t>ユウゲンガイシャ</t>
    </rPh>
    <rPh sb="3" eb="4">
      <t>コ</t>
    </rPh>
    <rPh sb="4" eb="5">
      <t>シュウ</t>
    </rPh>
    <rPh sb="5" eb="7">
      <t>ゾウリン</t>
    </rPh>
    <phoneticPr fontId="2"/>
  </si>
  <si>
    <t>高島-4</t>
    <rPh sb="0" eb="2">
      <t>タカシマ</t>
    </rPh>
    <phoneticPr fontId="2"/>
  </si>
  <si>
    <t>川上産業(株)</t>
    <rPh sb="0" eb="2">
      <t>カワカミ</t>
    </rPh>
    <rPh sb="2" eb="4">
      <t>サンギョウ</t>
    </rPh>
    <rPh sb="4" eb="7">
      <t>カブシキガイシャ</t>
    </rPh>
    <phoneticPr fontId="2"/>
  </si>
  <si>
    <t>湖東-5</t>
    <rPh sb="0" eb="2">
      <t>コトウ</t>
    </rPh>
    <phoneticPr fontId="2"/>
  </si>
  <si>
    <t>びわこ東部森林組合</t>
    <rPh sb="3" eb="5">
      <t>トウブ</t>
    </rPh>
    <rPh sb="5" eb="7">
      <t>シンリン</t>
    </rPh>
    <rPh sb="7" eb="9">
      <t>クミアイ</t>
    </rPh>
    <phoneticPr fontId="2"/>
  </si>
  <si>
    <t>湖北-14</t>
    <rPh sb="0" eb="2">
      <t>コホク</t>
    </rPh>
    <phoneticPr fontId="2"/>
  </si>
  <si>
    <t>湖北-15</t>
    <rPh sb="0" eb="2">
      <t>コホク</t>
    </rPh>
    <phoneticPr fontId="2"/>
  </si>
  <si>
    <t>速水林業</t>
    <rPh sb="0" eb="2">
      <t>ハヤミ</t>
    </rPh>
    <rPh sb="2" eb="4">
      <t>リンギョウ</t>
    </rPh>
    <phoneticPr fontId="2"/>
  </si>
  <si>
    <t>甲賀森林組合</t>
    <rPh sb="0" eb="2">
      <t>コウカ</t>
    </rPh>
    <rPh sb="2" eb="4">
      <t>シンリン</t>
    </rPh>
    <rPh sb="4" eb="6">
      <t>クミアイ</t>
    </rPh>
    <phoneticPr fontId="2"/>
  </si>
  <si>
    <t>東近江-24</t>
    <rPh sb="0" eb="1">
      <t>ヒガシ</t>
    </rPh>
    <rPh sb="1" eb="3">
      <t>オウミ</t>
    </rPh>
    <phoneticPr fontId="2"/>
  </si>
  <si>
    <t>（有）森本材木店</t>
    <rPh sb="0" eb="3">
      <t>ユウ</t>
    </rPh>
    <rPh sb="3" eb="5">
      <t>モリモト</t>
    </rPh>
    <rPh sb="5" eb="7">
      <t>ザイモク</t>
    </rPh>
    <rPh sb="7" eb="8">
      <t>テン</t>
    </rPh>
    <phoneticPr fontId="2"/>
  </si>
  <si>
    <t>大津-11</t>
    <rPh sb="0" eb="2">
      <t>オオツ</t>
    </rPh>
    <phoneticPr fontId="2"/>
  </si>
  <si>
    <t>三浦林業</t>
    <rPh sb="0" eb="2">
      <t>ミウラ</t>
    </rPh>
    <rPh sb="2" eb="4">
      <t>リンギョウ</t>
    </rPh>
    <phoneticPr fontId="2"/>
  </si>
  <si>
    <t>大津-4</t>
    <rPh sb="0" eb="2">
      <t>オオツ</t>
    </rPh>
    <phoneticPr fontId="2"/>
  </si>
  <si>
    <t>滋賀南部森林組合</t>
    <rPh sb="0" eb="2">
      <t>シガ</t>
    </rPh>
    <rPh sb="2" eb="4">
      <t>ナンブ</t>
    </rPh>
    <rPh sb="4" eb="6">
      <t>シンリン</t>
    </rPh>
    <rPh sb="6" eb="8">
      <t>クミアイ</t>
    </rPh>
    <phoneticPr fontId="2"/>
  </si>
  <si>
    <t>高島ー15</t>
    <rPh sb="0" eb="2">
      <t>タカシマ</t>
    </rPh>
    <phoneticPr fontId="2"/>
  </si>
  <si>
    <t>（有）クリエイト・マエダ</t>
    <rPh sb="0" eb="3">
      <t>ユウ</t>
    </rPh>
    <phoneticPr fontId="2"/>
  </si>
  <si>
    <t>大津-31</t>
    <rPh sb="0" eb="2">
      <t>オオツ</t>
    </rPh>
    <phoneticPr fontId="2"/>
  </si>
  <si>
    <t>湖北ー45</t>
    <rPh sb="0" eb="2">
      <t>コホク</t>
    </rPh>
    <phoneticPr fontId="2"/>
  </si>
  <si>
    <t>（有）三ツ橋材木店</t>
    <rPh sb="0" eb="3">
      <t>ユウ</t>
    </rPh>
    <rPh sb="3" eb="4">
      <t>ミ</t>
    </rPh>
    <rPh sb="5" eb="6">
      <t>ハシ</t>
    </rPh>
    <rPh sb="6" eb="8">
      <t>ザイモク</t>
    </rPh>
    <rPh sb="8" eb="9">
      <t>テン</t>
    </rPh>
    <phoneticPr fontId="2"/>
  </si>
  <si>
    <t>湖東-23</t>
    <rPh sb="0" eb="2">
      <t>コトウ</t>
    </rPh>
    <phoneticPr fontId="2"/>
  </si>
  <si>
    <t>村地綜合木材㈱</t>
    <rPh sb="0" eb="2">
      <t>ムラチ</t>
    </rPh>
    <rPh sb="2" eb="4">
      <t>ソウゴウ</t>
    </rPh>
    <rPh sb="4" eb="6">
      <t>モクザイ</t>
    </rPh>
    <phoneticPr fontId="2"/>
  </si>
  <si>
    <t>平成２４年度　びわ湖材流通量四半期実績集計表</t>
    <rPh sb="0" eb="2">
      <t>ヘイセイ</t>
    </rPh>
    <rPh sb="4" eb="6">
      <t>ネンド</t>
    </rPh>
    <rPh sb="9" eb="10">
      <t>コ</t>
    </rPh>
    <rPh sb="10" eb="11">
      <t>ザイ</t>
    </rPh>
    <rPh sb="11" eb="13">
      <t>リュウツウ</t>
    </rPh>
    <rPh sb="13" eb="14">
      <t>リョウ</t>
    </rPh>
    <rPh sb="14" eb="16">
      <t>シハン</t>
    </rPh>
    <rPh sb="16" eb="17">
      <t>キ</t>
    </rPh>
    <rPh sb="17" eb="19">
      <t>ジッセキ</t>
    </rPh>
    <phoneticPr fontId="2"/>
  </si>
  <si>
    <t>東近江-1９</t>
    <rPh sb="0" eb="1">
      <t>ヒガシ</t>
    </rPh>
    <rPh sb="1" eb="3">
      <t>オウミ</t>
    </rPh>
    <phoneticPr fontId="2"/>
  </si>
  <si>
    <t>（株）山彦</t>
    <rPh sb="0" eb="3">
      <t>カブ</t>
    </rPh>
    <rPh sb="3" eb="4">
      <t>ヤマ</t>
    </rPh>
    <rPh sb="4" eb="5">
      <t>ヒコ</t>
    </rPh>
    <phoneticPr fontId="2"/>
  </si>
  <si>
    <t>東近江-3４</t>
    <rPh sb="0" eb="1">
      <t>ヒガシ</t>
    </rPh>
    <rPh sb="1" eb="3">
      <t>オウミ</t>
    </rPh>
    <phoneticPr fontId="2"/>
  </si>
  <si>
    <t>株式会社プライウッドオウミ</t>
    <rPh sb="0" eb="2">
      <t>カブシキ</t>
    </rPh>
    <rPh sb="2" eb="4">
      <t>カイシャ</t>
    </rPh>
    <phoneticPr fontId="2"/>
  </si>
  <si>
    <t>甲賀-1２</t>
    <rPh sb="0" eb="2">
      <t>コウガ</t>
    </rPh>
    <phoneticPr fontId="2"/>
  </si>
  <si>
    <t>（株）土山木協</t>
    <rPh sb="0" eb="3">
      <t>カブ</t>
    </rPh>
    <rPh sb="3" eb="5">
      <t>ツチヤマ</t>
    </rPh>
    <rPh sb="5" eb="6">
      <t>モク</t>
    </rPh>
    <rPh sb="6" eb="7">
      <t>キョウ</t>
    </rPh>
    <phoneticPr fontId="2"/>
  </si>
  <si>
    <t>甲賀-1９</t>
    <rPh sb="0" eb="2">
      <t>コウガ</t>
    </rPh>
    <phoneticPr fontId="2"/>
  </si>
  <si>
    <t>（株）モチヅキ</t>
    <rPh sb="1" eb="2">
      <t>カブ</t>
    </rPh>
    <phoneticPr fontId="2"/>
  </si>
  <si>
    <t>湖東-14</t>
    <rPh sb="0" eb="2">
      <t>コトウ</t>
    </rPh>
    <phoneticPr fontId="2"/>
  </si>
  <si>
    <t>ウッドワーク滋賀　堤木工所</t>
    <rPh sb="6" eb="8">
      <t>シガ</t>
    </rPh>
    <rPh sb="9" eb="10">
      <t>ツツミ</t>
    </rPh>
    <rPh sb="10" eb="13">
      <t>モッコウショ</t>
    </rPh>
    <phoneticPr fontId="2"/>
  </si>
  <si>
    <t>合板第１号</t>
    <rPh sb="0" eb="2">
      <t>ゴウハン</t>
    </rPh>
    <rPh sb="2" eb="3">
      <t>ダイ</t>
    </rPh>
    <rPh sb="4" eb="5">
      <t>ゴウ</t>
    </rPh>
    <phoneticPr fontId="2"/>
  </si>
  <si>
    <t>合板</t>
    <rPh sb="0" eb="2">
      <t>ゴウハン</t>
    </rPh>
    <phoneticPr fontId="2"/>
  </si>
  <si>
    <t>合板加工製品</t>
    <rPh sb="0" eb="2">
      <t>ゴウハン</t>
    </rPh>
    <rPh sb="2" eb="4">
      <t>カコウ</t>
    </rPh>
    <rPh sb="4" eb="6">
      <t>セイヒン</t>
    </rPh>
    <phoneticPr fontId="2"/>
  </si>
  <si>
    <t>合　　計</t>
    <rPh sb="0" eb="1">
      <t>ゴウ</t>
    </rPh>
    <rPh sb="3" eb="4">
      <t>ケイ</t>
    </rPh>
    <phoneticPr fontId="2"/>
  </si>
  <si>
    <t>加工製品総合計</t>
    <rPh sb="0" eb="2">
      <t>カコウ</t>
    </rPh>
    <rPh sb="2" eb="4">
      <t>セイヒン</t>
    </rPh>
    <rPh sb="4" eb="7">
      <t>ソウゴウケイ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</si>
  <si>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</si>
  <si>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集成材</t>
    <rPh sb="0" eb="2">
      <t>シュウセイ</t>
    </rPh>
    <rPh sb="2" eb="3">
      <t>ザイ</t>
    </rPh>
    <phoneticPr fontId="2"/>
  </si>
  <si>
    <t>集成材第１号</t>
    <rPh sb="0" eb="3">
      <t>シュウセイザイ</t>
    </rPh>
    <rPh sb="3" eb="4">
      <t>ダイ</t>
    </rPh>
    <rPh sb="5" eb="6">
      <t>ゴウ</t>
    </rPh>
    <phoneticPr fontId="2"/>
  </si>
  <si>
    <t>平成２４年度　びわ湖材加工製品流通量四半期実績集計表</t>
    <rPh sb="0" eb="2">
      <t>ヘイセイ</t>
    </rPh>
    <rPh sb="4" eb="6">
      <t>ネンド</t>
    </rPh>
    <rPh sb="9" eb="10">
      <t>コ</t>
    </rPh>
    <rPh sb="10" eb="11">
      <t>ザイ</t>
    </rPh>
    <rPh sb="11" eb="13">
      <t>カコウ</t>
    </rPh>
    <rPh sb="13" eb="15">
      <t>セイヒン</t>
    </rPh>
    <rPh sb="15" eb="17">
      <t>リュウツウ</t>
    </rPh>
    <rPh sb="17" eb="18">
      <t>リョウ</t>
    </rPh>
    <rPh sb="18" eb="20">
      <t>シハン</t>
    </rPh>
    <rPh sb="20" eb="21">
      <t>キ</t>
    </rPh>
    <rPh sb="21" eb="23">
      <t>ジッセキ</t>
    </rPh>
    <phoneticPr fontId="2"/>
  </si>
  <si>
    <t>林ベニヤ産業株式会社</t>
    <rPh sb="0" eb="1">
      <t>ハヤシ</t>
    </rPh>
    <rPh sb="4" eb="6">
      <t>サンギョウ</t>
    </rPh>
    <rPh sb="6" eb="10">
      <t>カブシキガイシャ</t>
    </rPh>
    <phoneticPr fontId="2"/>
  </si>
  <si>
    <t>甲賀-20</t>
    <rPh sb="0" eb="2">
      <t>コウガ</t>
    </rPh>
    <phoneticPr fontId="2"/>
  </si>
  <si>
    <t>ボラテック株式会社</t>
    <rPh sb="5" eb="7">
      <t>カブシキ</t>
    </rPh>
    <rPh sb="7" eb="9">
      <t>カイシャ</t>
    </rPh>
    <phoneticPr fontId="2"/>
  </si>
  <si>
    <t>谷　輿</t>
    <rPh sb="0" eb="1">
      <t>タニ</t>
    </rPh>
    <rPh sb="2" eb="3">
      <t>ヨ</t>
    </rPh>
    <phoneticPr fontId="2"/>
  </si>
  <si>
    <t>東近江-29</t>
    <rPh sb="0" eb="1">
      <t>ヒガシ</t>
    </rPh>
    <rPh sb="1" eb="3">
      <t>オウミ</t>
    </rPh>
    <phoneticPr fontId="2"/>
  </si>
  <si>
    <t>河平木材株式会社</t>
    <rPh sb="0" eb="1">
      <t>カワ</t>
    </rPh>
    <rPh sb="1" eb="2">
      <t>ヒラ</t>
    </rPh>
    <rPh sb="2" eb="4">
      <t>モクザイ</t>
    </rPh>
    <rPh sb="4" eb="8">
      <t>カブシキガイシャ</t>
    </rPh>
    <phoneticPr fontId="2"/>
  </si>
  <si>
    <t>湖東-25</t>
    <rPh sb="0" eb="2">
      <t>コトウ</t>
    </rPh>
    <phoneticPr fontId="2"/>
  </si>
  <si>
    <t>湖東-27</t>
    <rPh sb="0" eb="2">
      <t>コトウ</t>
    </rPh>
    <phoneticPr fontId="2"/>
  </si>
  <si>
    <t>㈱福島建具製作所</t>
    <rPh sb="1" eb="3">
      <t>フクシマ</t>
    </rPh>
    <rPh sb="3" eb="5">
      <t>タテグ</t>
    </rPh>
    <rPh sb="5" eb="7">
      <t>セイサク</t>
    </rPh>
    <rPh sb="7" eb="8">
      <t>ショ</t>
    </rPh>
    <phoneticPr fontId="2"/>
  </si>
  <si>
    <t>大津-23</t>
    <rPh sb="0" eb="2">
      <t>オオツ</t>
    </rPh>
    <phoneticPr fontId="2"/>
  </si>
  <si>
    <t>辻井木材センター(株)</t>
    <rPh sb="0" eb="1">
      <t>ツジ</t>
    </rPh>
    <rPh sb="1" eb="2">
      <t>イ</t>
    </rPh>
    <rPh sb="2" eb="4">
      <t>モクザイ</t>
    </rPh>
    <rPh sb="8" eb="11">
      <t>カブ</t>
    </rPh>
    <phoneticPr fontId="2"/>
  </si>
  <si>
    <t>甲賀-1</t>
    <rPh sb="0" eb="2">
      <t>コウガ</t>
    </rPh>
    <phoneticPr fontId="2"/>
  </si>
  <si>
    <t>白川製材㈲</t>
    <rPh sb="0" eb="2">
      <t>シラカワ</t>
    </rPh>
    <rPh sb="2" eb="4">
      <t>セイザイ</t>
    </rPh>
    <phoneticPr fontId="2"/>
  </si>
  <si>
    <t>甲賀-2</t>
    <rPh sb="0" eb="2">
      <t>コウガ</t>
    </rPh>
    <phoneticPr fontId="2"/>
  </si>
  <si>
    <t>土山合同木材</t>
    <rPh sb="0" eb="2">
      <t>ツチヤマ</t>
    </rPh>
    <rPh sb="2" eb="4">
      <t>ゴウドウ</t>
    </rPh>
    <rPh sb="4" eb="6">
      <t>モクザイ</t>
    </rPh>
    <phoneticPr fontId="2"/>
  </si>
  <si>
    <t>高島ー12</t>
    <rPh sb="0" eb="2">
      <t>タカシマ</t>
    </rPh>
    <phoneticPr fontId="2"/>
  </si>
  <si>
    <t>湖東-6</t>
    <rPh sb="0" eb="2">
      <t>コトウ</t>
    </rPh>
    <phoneticPr fontId="2"/>
  </si>
  <si>
    <t>箕川製材所</t>
    <rPh sb="0" eb="2">
      <t>ミノカワ</t>
    </rPh>
    <rPh sb="1" eb="2">
      <t>カワ</t>
    </rPh>
    <rPh sb="2" eb="4">
      <t>セイザイ</t>
    </rPh>
    <rPh sb="4" eb="5">
      <t>ジョ</t>
    </rPh>
    <phoneticPr fontId="2"/>
  </si>
  <si>
    <t>湖東-2</t>
    <rPh sb="0" eb="2">
      <t>コトウ</t>
    </rPh>
    <phoneticPr fontId="2"/>
  </si>
  <si>
    <t>北兼木材店</t>
    <rPh sb="0" eb="1">
      <t>キタ</t>
    </rPh>
    <rPh sb="1" eb="2">
      <t>カ</t>
    </rPh>
    <rPh sb="2" eb="4">
      <t>モクザイ</t>
    </rPh>
    <rPh sb="4" eb="5">
      <t>テン</t>
    </rPh>
    <phoneticPr fontId="2"/>
  </si>
  <si>
    <t>湖東-20</t>
    <rPh sb="0" eb="2">
      <t>コトウ</t>
    </rPh>
    <phoneticPr fontId="2"/>
  </si>
  <si>
    <t>秦川山生産森林組合</t>
    <rPh sb="0" eb="1">
      <t>ハタ</t>
    </rPh>
    <rPh sb="1" eb="2">
      <t>カワ</t>
    </rPh>
    <rPh sb="2" eb="3">
      <t>ヤマ</t>
    </rPh>
    <rPh sb="3" eb="5">
      <t>セイサン</t>
    </rPh>
    <rPh sb="5" eb="7">
      <t>シンリン</t>
    </rPh>
    <rPh sb="7" eb="9">
      <t>クミアイ</t>
    </rPh>
    <phoneticPr fontId="2"/>
  </si>
  <si>
    <t>高島ー10</t>
    <rPh sb="0" eb="2">
      <t>タカシマ</t>
    </rPh>
    <phoneticPr fontId="2"/>
  </si>
  <si>
    <t>三栄木工㈱</t>
    <rPh sb="0" eb="2">
      <t>サンエイ</t>
    </rPh>
    <rPh sb="2" eb="4">
      <t>モッコウ</t>
    </rPh>
    <phoneticPr fontId="2"/>
  </si>
  <si>
    <t>丸松木材工業㈱</t>
    <rPh sb="0" eb="1">
      <t>マル</t>
    </rPh>
    <rPh sb="1" eb="2">
      <t>マツ</t>
    </rPh>
    <rPh sb="2" eb="4">
      <t>モクザイ</t>
    </rPh>
    <rPh sb="4" eb="6">
      <t>コウギョウ</t>
    </rPh>
    <phoneticPr fontId="2"/>
  </si>
  <si>
    <t>大津</t>
    <rPh sb="0" eb="2">
      <t>オオツ</t>
    </rPh>
    <phoneticPr fontId="2"/>
  </si>
  <si>
    <t>大津管内</t>
    <rPh sb="0" eb="2">
      <t>オオツ</t>
    </rPh>
    <rPh sb="2" eb="4">
      <t>カンナイ</t>
    </rPh>
    <phoneticPr fontId="2"/>
  </si>
  <si>
    <t>湖北ー4</t>
    <rPh sb="0" eb="2">
      <t>コホク</t>
    </rPh>
    <phoneticPr fontId="2"/>
  </si>
  <si>
    <t>力興木材工業㈱</t>
    <rPh sb="0" eb="1">
      <t>チカラ</t>
    </rPh>
    <rPh sb="1" eb="2">
      <t>コウ</t>
    </rPh>
    <rPh sb="2" eb="4">
      <t>モクザイ</t>
    </rPh>
    <rPh sb="4" eb="6">
      <t>コウギョウ</t>
    </rPh>
    <phoneticPr fontId="2"/>
  </si>
  <si>
    <t>東近江-35</t>
    <rPh sb="0" eb="1">
      <t>ヒガシ</t>
    </rPh>
    <rPh sb="1" eb="3">
      <t>オウミ</t>
    </rPh>
    <phoneticPr fontId="2"/>
  </si>
  <si>
    <t>甲賀-18</t>
    <rPh sb="0" eb="2">
      <t>コウガ</t>
    </rPh>
    <phoneticPr fontId="2"/>
  </si>
  <si>
    <t>(株)甲賀チップ</t>
    <rPh sb="0" eb="3">
      <t>カブ</t>
    </rPh>
    <rPh sb="3" eb="5">
      <t>コウガ</t>
    </rPh>
    <phoneticPr fontId="2"/>
  </si>
  <si>
    <t>㈲飛田木材</t>
    <rPh sb="1" eb="3">
      <t>トビタ</t>
    </rPh>
    <rPh sb="3" eb="5">
      <t>モクザイ</t>
    </rPh>
    <phoneticPr fontId="2"/>
  </si>
  <si>
    <t>湖東-21</t>
    <rPh sb="0" eb="2">
      <t>コトウ</t>
    </rPh>
    <phoneticPr fontId="2"/>
  </si>
  <si>
    <t>甲賀-15</t>
    <rPh sb="0" eb="2">
      <t>コウガ</t>
    </rPh>
    <phoneticPr fontId="2"/>
  </si>
  <si>
    <t>田村製材</t>
    <rPh sb="0" eb="2">
      <t>タムラ</t>
    </rPh>
    <rPh sb="2" eb="4">
      <t>セイザイ</t>
    </rPh>
    <phoneticPr fontId="2"/>
  </si>
  <si>
    <t>46..4935</t>
    <phoneticPr fontId="2"/>
  </si>
  <si>
    <t>湖東-28</t>
    <rPh sb="0" eb="2">
      <t>コトウ</t>
    </rPh>
    <phoneticPr fontId="2"/>
  </si>
  <si>
    <t>東近江-8</t>
    <rPh sb="0" eb="1">
      <t>ヒガシ</t>
    </rPh>
    <rPh sb="1" eb="3">
      <t>オウミ</t>
    </rPh>
    <phoneticPr fontId="2"/>
  </si>
  <si>
    <t>押立山生産森林組合</t>
    <rPh sb="0" eb="1">
      <t>オ</t>
    </rPh>
    <rPh sb="1" eb="2">
      <t>タ</t>
    </rPh>
    <rPh sb="2" eb="3">
      <t>ヤマ</t>
    </rPh>
    <rPh sb="3" eb="5">
      <t>セイサン</t>
    </rPh>
    <rPh sb="5" eb="7">
      <t>シンリン</t>
    </rPh>
    <rPh sb="7" eb="9">
      <t>クミアイ</t>
    </rPh>
    <phoneticPr fontId="2"/>
  </si>
  <si>
    <t>東近江-13</t>
    <rPh sb="0" eb="1">
      <t>ヒガシ</t>
    </rPh>
    <rPh sb="1" eb="3">
      <t>オウミ</t>
    </rPh>
    <phoneticPr fontId="2"/>
  </si>
  <si>
    <t>臼井製材</t>
    <rPh sb="0" eb="2">
      <t>ウスイ</t>
    </rPh>
    <rPh sb="2" eb="4">
      <t>セイザイ</t>
    </rPh>
    <phoneticPr fontId="2"/>
  </si>
  <si>
    <t>宮﨑木材</t>
    <rPh sb="0" eb="2">
      <t>ミヤザキ</t>
    </rPh>
    <rPh sb="2" eb="4">
      <t>モクザイ</t>
    </rPh>
    <phoneticPr fontId="2"/>
  </si>
  <si>
    <t>湖北ー1</t>
    <rPh sb="0" eb="2">
      <t>コホク</t>
    </rPh>
    <phoneticPr fontId="2"/>
  </si>
  <si>
    <t>(株)ウッディホームミヤジマ</t>
    <rPh sb="0" eb="3">
      <t>カブ</t>
    </rPh>
    <phoneticPr fontId="2"/>
  </si>
  <si>
    <t>株式会社　オオコーチ</t>
    <rPh sb="0" eb="4">
      <t>カブシキガイシャ</t>
    </rPh>
    <phoneticPr fontId="2"/>
  </si>
  <si>
    <t>平成２５年３月３１日現在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</si>
  <si>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t>滋賀県造林公社</t>
    <rPh sb="0" eb="3">
      <t>シガケン</t>
    </rPh>
    <rPh sb="3" eb="5">
      <t>ゾウリン</t>
    </rPh>
    <rPh sb="5" eb="7">
      <t>コウシャ</t>
    </rPh>
    <phoneticPr fontId="2"/>
  </si>
  <si>
    <t>大津-10</t>
    <rPh sb="0" eb="2">
      <t>オオツ</t>
    </rPh>
    <phoneticPr fontId="2"/>
  </si>
  <si>
    <t>山形製材所</t>
    <rPh sb="0" eb="2">
      <t>ヤマガタ</t>
    </rPh>
    <rPh sb="2" eb="5">
      <t>セイザイショ</t>
    </rPh>
    <phoneticPr fontId="2"/>
  </si>
  <si>
    <t>大津-32</t>
    <rPh sb="0" eb="2">
      <t>オオツ</t>
    </rPh>
    <phoneticPr fontId="2"/>
  </si>
  <si>
    <t>㈲ヨシカワ商事</t>
    <rPh sb="5" eb="7">
      <t>ショウジ</t>
    </rPh>
    <phoneticPr fontId="2"/>
  </si>
  <si>
    <t>綿向生産森林組合</t>
    <rPh sb="0" eb="1">
      <t>ワタ</t>
    </rPh>
    <rPh sb="1" eb="2">
      <t>ム</t>
    </rPh>
    <rPh sb="2" eb="4">
      <t>セイサン</t>
    </rPh>
    <rPh sb="4" eb="6">
      <t>シンリン</t>
    </rPh>
    <rPh sb="6" eb="8">
      <t>クミアイ</t>
    </rPh>
    <phoneticPr fontId="2"/>
  </si>
  <si>
    <t>甲賀-24</t>
    <rPh sb="0" eb="2">
      <t>コウガ</t>
    </rPh>
    <phoneticPr fontId="2"/>
  </si>
  <si>
    <t>滋賀県集成材センター</t>
    <rPh sb="0" eb="3">
      <t>シガケン</t>
    </rPh>
    <rPh sb="3" eb="5">
      <t>シュウセイ</t>
    </rPh>
    <rPh sb="5" eb="6">
      <t>ザイ</t>
    </rPh>
    <phoneticPr fontId="2"/>
  </si>
  <si>
    <t>湖東-3</t>
    <rPh sb="0" eb="2">
      <t>コトウ</t>
    </rPh>
    <phoneticPr fontId="2"/>
  </si>
  <si>
    <t>㈱ケレスたなか</t>
    <phoneticPr fontId="2"/>
  </si>
  <si>
    <t>湖東-32</t>
    <rPh sb="0" eb="2">
      <t>コトウ</t>
    </rPh>
    <phoneticPr fontId="2"/>
  </si>
  <si>
    <t>向山生産森林組合</t>
    <rPh sb="0" eb="2">
      <t>ムカイヤマ</t>
    </rPh>
    <rPh sb="2" eb="4">
      <t>セイサン</t>
    </rPh>
    <rPh sb="4" eb="6">
      <t>シンリン</t>
    </rPh>
    <rPh sb="6" eb="8">
      <t>クミアイ</t>
    </rPh>
    <phoneticPr fontId="2"/>
  </si>
  <si>
    <t>湖東-16</t>
    <rPh sb="0" eb="2">
      <t>コトウ</t>
    </rPh>
    <phoneticPr fontId="2"/>
  </si>
  <si>
    <t>小林製材所</t>
    <rPh sb="0" eb="2">
      <t>コバヤシ</t>
    </rPh>
    <rPh sb="2" eb="5">
      <t>セイザイショ</t>
    </rPh>
    <phoneticPr fontId="2"/>
  </si>
  <si>
    <t>高島ー6</t>
    <rPh sb="0" eb="2">
      <t>タカシマ</t>
    </rPh>
    <phoneticPr fontId="2"/>
  </si>
  <si>
    <t>きしもと工房</t>
    <rPh sb="4" eb="6">
      <t>コウボウ</t>
    </rPh>
    <phoneticPr fontId="2"/>
  </si>
  <si>
    <t>東近江-12</t>
    <rPh sb="0" eb="1">
      <t>ヒガシ</t>
    </rPh>
    <rPh sb="1" eb="3">
      <t>オウミ</t>
    </rPh>
    <phoneticPr fontId="2"/>
  </si>
  <si>
    <t>㈱山上木材</t>
    <rPh sb="1" eb="3">
      <t>ヤマガミ</t>
    </rPh>
    <rPh sb="3" eb="5">
      <t>モクザイ</t>
    </rPh>
    <phoneticPr fontId="2"/>
  </si>
  <si>
    <t>高島ー14</t>
    <rPh sb="0" eb="2">
      <t>タカシマ</t>
    </rPh>
    <phoneticPr fontId="2"/>
  </si>
  <si>
    <t>小林製材（アルファウッドテック）</t>
    <rPh sb="0" eb="2">
      <t>コバヤシ</t>
    </rPh>
    <rPh sb="2" eb="4">
      <t>セイザイ</t>
    </rPh>
    <phoneticPr fontId="2"/>
  </si>
</sst>
</file>

<file path=xl/styles.xml><?xml version="1.0" encoding="utf-8"?>
<styleSheet xmlns="http://schemas.openxmlformats.org/spreadsheetml/2006/main">
  <numFmts count="5">
    <numFmt numFmtId="176" formatCode="0.000_ "/>
    <numFmt numFmtId="177" formatCode="0.000_);[Red]\(0.000\)"/>
    <numFmt numFmtId="178" formatCode="#,##0.0000;[Red]\-#,##0.0000"/>
    <numFmt numFmtId="179" formatCode="#,##0.00000;[Red]\-#,##0.00000"/>
    <numFmt numFmtId="180" formatCode="#,##0.000000;[Red]\-#,##0.00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149">
    <xf numFmtId="0" fontId="0" fillId="0" borderId="0" xfId="0"/>
    <xf numFmtId="0" fontId="3" fillId="0" borderId="1" xfId="0" applyFont="1" applyFill="1" applyBorder="1"/>
    <xf numFmtId="0" fontId="0" fillId="0" borderId="2" xfId="0" applyFill="1" applyBorder="1"/>
    <xf numFmtId="0" fontId="3" fillId="0" borderId="3" xfId="0" applyFont="1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0" xfId="0" applyFill="1"/>
    <xf numFmtId="0" fontId="3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177" fontId="3" fillId="0" borderId="7" xfId="0" applyNumberFormat="1" applyFont="1" applyFill="1" applyBorder="1"/>
    <xf numFmtId="176" fontId="3" fillId="0" borderId="7" xfId="0" applyNumberFormat="1" applyFont="1" applyFill="1" applyBorder="1"/>
    <xf numFmtId="0" fontId="4" fillId="0" borderId="7" xfId="0" applyFont="1" applyFill="1" applyBorder="1"/>
    <xf numFmtId="0" fontId="3" fillId="0" borderId="7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4" fillId="0" borderId="1" xfId="0" applyFont="1" applyFill="1" applyBorder="1"/>
    <xf numFmtId="0" fontId="3" fillId="0" borderId="9" xfId="0" applyFont="1" applyFill="1" applyBorder="1"/>
    <xf numFmtId="0" fontId="0" fillId="0" borderId="10" xfId="0" applyFill="1" applyBorder="1" applyAlignment="1">
      <alignment horizontal="center"/>
    </xf>
    <xf numFmtId="0" fontId="3" fillId="0" borderId="2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4" xfId="0" applyFont="1" applyFill="1" applyBorder="1"/>
    <xf numFmtId="0" fontId="5" fillId="0" borderId="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178" fontId="0" fillId="0" borderId="14" xfId="1" applyNumberFormat="1" applyFont="1" applyFill="1" applyBorder="1"/>
    <xf numFmtId="178" fontId="0" fillId="0" borderId="4" xfId="1" applyNumberFormat="1" applyFont="1" applyFill="1" applyBorder="1"/>
    <xf numFmtId="178" fontId="0" fillId="0" borderId="15" xfId="1" applyNumberFormat="1" applyFont="1" applyFill="1" applyBorder="1"/>
    <xf numFmtId="178" fontId="0" fillId="0" borderId="2" xfId="1" applyNumberFormat="1" applyFont="1" applyFill="1" applyBorder="1"/>
    <xf numFmtId="178" fontId="0" fillId="0" borderId="16" xfId="1" applyNumberFormat="1" applyFont="1" applyFill="1" applyBorder="1"/>
    <xf numFmtId="178" fontId="0" fillId="0" borderId="17" xfId="1" applyNumberFormat="1" applyFont="1" applyFill="1" applyBorder="1"/>
    <xf numFmtId="178" fontId="0" fillId="0" borderId="3" xfId="1" applyNumberFormat="1" applyFont="1" applyFill="1" applyBorder="1"/>
    <xf numFmtId="178" fontId="0" fillId="0" borderId="18" xfId="1" applyNumberFormat="1" applyFont="1" applyFill="1" applyBorder="1"/>
    <xf numFmtId="178" fontId="0" fillId="0" borderId="19" xfId="1" applyNumberFormat="1" applyFont="1" applyFill="1" applyBorder="1"/>
    <xf numFmtId="178" fontId="0" fillId="0" borderId="20" xfId="1" applyNumberFormat="1" applyFont="1" applyFill="1" applyBorder="1"/>
    <xf numFmtId="178" fontId="0" fillId="0" borderId="0" xfId="1" applyNumberFormat="1" applyFont="1" applyFill="1" applyAlignment="1">
      <alignment vertical="center"/>
    </xf>
    <xf numFmtId="178" fontId="0" fillId="0" borderId="21" xfId="1" applyNumberFormat="1" applyFont="1" applyFill="1" applyBorder="1"/>
    <xf numFmtId="178" fontId="0" fillId="0" borderId="22" xfId="1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23" xfId="0" applyFont="1" applyFill="1" applyBorder="1"/>
    <xf numFmtId="0" fontId="3" fillId="0" borderId="24" xfId="0" applyFont="1" applyFill="1" applyBorder="1" applyAlignment="1">
      <alignment horizontal="center"/>
    </xf>
    <xf numFmtId="178" fontId="0" fillId="0" borderId="25" xfId="1" applyNumberFormat="1" applyFont="1" applyFill="1" applyBorder="1"/>
    <xf numFmtId="178" fontId="0" fillId="0" borderId="24" xfId="1" applyNumberFormat="1" applyFont="1" applyFill="1" applyBorder="1"/>
    <xf numFmtId="178" fontId="0" fillId="0" borderId="26" xfId="1" applyNumberFormat="1" applyFont="1" applyFill="1" applyBorder="1"/>
    <xf numFmtId="0" fontId="3" fillId="0" borderId="6" xfId="0" applyFont="1" applyFill="1" applyBorder="1"/>
    <xf numFmtId="0" fontId="0" fillId="0" borderId="4" xfId="0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178" fontId="0" fillId="0" borderId="27" xfId="1" applyNumberFormat="1" applyFont="1" applyFill="1" applyBorder="1"/>
    <xf numFmtId="178" fontId="0" fillId="0" borderId="28" xfId="1" applyNumberFormat="1" applyFont="1" applyFill="1" applyBorder="1"/>
    <xf numFmtId="178" fontId="0" fillId="0" borderId="10" xfId="1" applyNumberFormat="1" applyFont="1" applyFill="1" applyBorder="1"/>
    <xf numFmtId="178" fontId="0" fillId="0" borderId="29" xfId="1" applyNumberFormat="1" applyFont="1" applyFill="1" applyBorder="1"/>
    <xf numFmtId="0" fontId="0" fillId="0" borderId="3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 vertical="center" indent="2"/>
    </xf>
    <xf numFmtId="0" fontId="3" fillId="0" borderId="34" xfId="0" applyFont="1" applyFill="1" applyBorder="1" applyAlignment="1">
      <alignment horizontal="left" vertical="center" indent="2"/>
    </xf>
    <xf numFmtId="0" fontId="0" fillId="0" borderId="35" xfId="0" applyFill="1" applyBorder="1" applyAlignment="1">
      <alignment horizontal="left" indent="2"/>
    </xf>
    <xf numFmtId="0" fontId="0" fillId="0" borderId="36" xfId="0" applyFill="1" applyBorder="1" applyAlignment="1">
      <alignment horizontal="left" indent="2"/>
    </xf>
    <xf numFmtId="0" fontId="0" fillId="0" borderId="22" xfId="0" applyFill="1" applyBorder="1" applyAlignment="1">
      <alignment horizontal="left" indent="2"/>
    </xf>
    <xf numFmtId="0" fontId="0" fillId="0" borderId="37" xfId="0" applyFill="1" applyBorder="1" applyAlignment="1">
      <alignment horizontal="left" indent="2"/>
    </xf>
    <xf numFmtId="0" fontId="0" fillId="0" borderId="38" xfId="0" applyFill="1" applyBorder="1" applyAlignment="1">
      <alignment horizontal="left" indent="2"/>
    </xf>
    <xf numFmtId="0" fontId="0" fillId="0" borderId="39" xfId="0" applyFill="1" applyBorder="1" applyAlignment="1">
      <alignment horizontal="left" indent="2"/>
    </xf>
    <xf numFmtId="0" fontId="0" fillId="0" borderId="34" xfId="0" applyFill="1" applyBorder="1" applyAlignment="1">
      <alignment horizontal="left" indent="2"/>
    </xf>
    <xf numFmtId="0" fontId="0" fillId="0" borderId="33" xfId="0" applyFill="1" applyBorder="1" applyAlignment="1">
      <alignment horizontal="left" indent="2"/>
    </xf>
    <xf numFmtId="0" fontId="0" fillId="0" borderId="40" xfId="0" applyFill="1" applyBorder="1" applyAlignment="1">
      <alignment horizontal="left" indent="2"/>
    </xf>
    <xf numFmtId="0" fontId="3" fillId="0" borderId="31" xfId="0" applyFont="1" applyFill="1" applyBorder="1" applyAlignment="1">
      <alignment horizontal="left" vertical="center" indent="2"/>
    </xf>
    <xf numFmtId="0" fontId="3" fillId="0" borderId="41" xfId="0" applyFont="1" applyFill="1" applyBorder="1" applyAlignment="1">
      <alignment horizontal="left" vertical="center" indent="2"/>
    </xf>
    <xf numFmtId="0" fontId="0" fillId="0" borderId="32" xfId="0" applyFill="1" applyBorder="1" applyAlignment="1">
      <alignment horizontal="left" indent="2"/>
    </xf>
    <xf numFmtId="0" fontId="0" fillId="0" borderId="42" xfId="0" applyFill="1" applyBorder="1" applyAlignment="1">
      <alignment horizontal="left" indent="2"/>
    </xf>
    <xf numFmtId="0" fontId="0" fillId="0" borderId="43" xfId="0" applyFill="1" applyBorder="1" applyAlignment="1">
      <alignment horizontal="left" indent="2"/>
    </xf>
    <xf numFmtId="0" fontId="0" fillId="0" borderId="10" xfId="0" applyFill="1" applyBorder="1" applyAlignment="1">
      <alignment horizontal="left" indent="2"/>
    </xf>
    <xf numFmtId="178" fontId="0" fillId="0" borderId="2" xfId="1" applyNumberFormat="1" applyFont="1" applyFill="1" applyBorder="1" applyAlignment="1">
      <alignment horizontal="right"/>
    </xf>
    <xf numFmtId="0" fontId="0" fillId="0" borderId="4" xfId="1" applyNumberFormat="1" applyFont="1" applyFill="1" applyBorder="1"/>
    <xf numFmtId="0" fontId="0" fillId="0" borderId="44" xfId="0" applyFill="1" applyBorder="1" applyAlignment="1">
      <alignment horizontal="right"/>
    </xf>
    <xf numFmtId="179" fontId="0" fillId="0" borderId="2" xfId="1" applyNumberFormat="1" applyFont="1" applyFill="1" applyBorder="1"/>
    <xf numFmtId="178" fontId="0" fillId="0" borderId="45" xfId="1" applyNumberFormat="1" applyFont="1" applyFill="1" applyBorder="1"/>
    <xf numFmtId="178" fontId="0" fillId="0" borderId="37" xfId="1" applyNumberFormat="1" applyFont="1" applyFill="1" applyBorder="1"/>
    <xf numFmtId="178" fontId="1" fillId="0" borderId="4" xfId="1" applyNumberFormat="1" applyFont="1" applyFill="1" applyBorder="1"/>
    <xf numFmtId="178" fontId="1" fillId="0" borderId="2" xfId="1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/>
    <xf numFmtId="178" fontId="0" fillId="0" borderId="46" xfId="1" applyNumberFormat="1" applyFont="1" applyFill="1" applyBorder="1"/>
    <xf numFmtId="178" fontId="0" fillId="0" borderId="12" xfId="1" applyNumberFormat="1" applyFont="1" applyFill="1" applyBorder="1"/>
    <xf numFmtId="0" fontId="3" fillId="0" borderId="2" xfId="0" applyFont="1" applyFill="1" applyBorder="1" applyAlignment="1">
      <alignment horizontal="left"/>
    </xf>
    <xf numFmtId="180" fontId="0" fillId="0" borderId="2" xfId="1" applyNumberFormat="1" applyFont="1" applyFill="1" applyBorder="1"/>
    <xf numFmtId="179" fontId="0" fillId="0" borderId="4" xfId="1" applyNumberFormat="1" applyFont="1" applyFill="1" applyBorder="1"/>
    <xf numFmtId="0" fontId="3" fillId="0" borderId="0" xfId="0" applyFont="1" applyFill="1" applyBorder="1"/>
    <xf numFmtId="0" fontId="3" fillId="0" borderId="22" xfId="0" applyFont="1" applyFill="1" applyBorder="1"/>
    <xf numFmtId="0" fontId="0" fillId="0" borderId="0" xfId="0" applyFill="1" applyAlignment="1">
      <alignment horizontal="left" indent="2"/>
    </xf>
    <xf numFmtId="177" fontId="0" fillId="0" borderId="0" xfId="0" applyNumberFormat="1" applyFill="1"/>
    <xf numFmtId="176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47" xfId="0" applyFont="1" applyFill="1" applyBorder="1"/>
    <xf numFmtId="178" fontId="0" fillId="0" borderId="35" xfId="1" applyNumberFormat="1" applyFont="1" applyFill="1" applyBorder="1"/>
    <xf numFmtId="178" fontId="0" fillId="0" borderId="36" xfId="1" applyNumberFormat="1" applyFont="1" applyFill="1" applyBorder="1"/>
    <xf numFmtId="178" fontId="0" fillId="0" borderId="38" xfId="1" applyNumberFormat="1" applyFont="1" applyFill="1" applyBorder="1"/>
    <xf numFmtId="178" fontId="0" fillId="0" borderId="33" xfId="1" applyNumberFormat="1" applyFont="1" applyFill="1" applyBorder="1"/>
    <xf numFmtId="178" fontId="0" fillId="0" borderId="5" xfId="1" applyNumberFormat="1" applyFont="1" applyFill="1" applyBorder="1"/>
    <xf numFmtId="0" fontId="0" fillId="0" borderId="48" xfId="0" applyFill="1" applyBorder="1" applyAlignment="1">
      <alignment horizontal="left"/>
    </xf>
    <xf numFmtId="178" fontId="0" fillId="0" borderId="49" xfId="1" applyNumberFormat="1" applyFont="1" applyFill="1" applyBorder="1"/>
    <xf numFmtId="178" fontId="0" fillId="0" borderId="39" xfId="1" applyNumberFormat="1" applyFont="1" applyFill="1" applyBorder="1"/>
    <xf numFmtId="0" fontId="0" fillId="0" borderId="42" xfId="0" applyFill="1" applyBorder="1" applyAlignment="1">
      <alignment horizontal="left"/>
    </xf>
    <xf numFmtId="179" fontId="0" fillId="0" borderId="12" xfId="1" applyNumberFormat="1" applyFont="1" applyFill="1" applyBorder="1"/>
    <xf numFmtId="0" fontId="0" fillId="0" borderId="0" xfId="0" applyFill="1" applyBorder="1"/>
    <xf numFmtId="178" fontId="0" fillId="0" borderId="34" xfId="1" applyNumberFormat="1" applyFont="1" applyFill="1" applyBorder="1"/>
    <xf numFmtId="0" fontId="0" fillId="0" borderId="50" xfId="0" applyFill="1" applyBorder="1"/>
    <xf numFmtId="178" fontId="0" fillId="0" borderId="51" xfId="1" applyNumberFormat="1" applyFont="1" applyFill="1" applyBorder="1"/>
    <xf numFmtId="0" fontId="0" fillId="0" borderId="9" xfId="0" applyFill="1" applyBorder="1"/>
    <xf numFmtId="0" fontId="0" fillId="0" borderId="0" xfId="0" applyFill="1" applyAlignment="1">
      <alignment horizontal="left" indent="1"/>
    </xf>
    <xf numFmtId="178" fontId="0" fillId="0" borderId="0" xfId="1" applyNumberFormat="1" applyFont="1" applyFill="1"/>
    <xf numFmtId="0" fontId="0" fillId="0" borderId="52" xfId="0" applyFill="1" applyBorder="1" applyAlignment="1">
      <alignment horizontal="center" vertical="top" wrapText="1"/>
    </xf>
    <xf numFmtId="178" fontId="0" fillId="0" borderId="0" xfId="1" applyNumberFormat="1" applyFont="1" applyFill="1" applyBorder="1"/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5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top" wrapText="1"/>
    </xf>
    <xf numFmtId="0" fontId="0" fillId="0" borderId="61" xfId="0" applyFill="1" applyBorder="1" applyAlignment="1">
      <alignment horizontal="center" vertical="top" wrapText="1"/>
    </xf>
    <xf numFmtId="0" fontId="0" fillId="0" borderId="62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3"/>
  <sheetViews>
    <sheetView tabSelected="1" workbookViewId="0">
      <selection activeCell="C2" sqref="C2:T2"/>
    </sheetView>
  </sheetViews>
  <sheetFormatPr defaultRowHeight="13.5"/>
  <cols>
    <col min="1" max="1" width="1.25" style="6" customWidth="1"/>
    <col min="2" max="2" width="6.5" style="6" customWidth="1"/>
    <col min="3" max="3" width="5" style="6" customWidth="1"/>
    <col min="4" max="4" width="9.625" style="6" customWidth="1"/>
    <col min="5" max="5" width="20.625" style="6" customWidth="1"/>
    <col min="6" max="6" width="0.625" style="93" customWidth="1"/>
    <col min="7" max="7" width="11.375" style="6" customWidth="1"/>
    <col min="8" max="8" width="3.75" style="6" customWidth="1"/>
    <col min="9" max="9" width="11" style="94" customWidth="1"/>
    <col min="10" max="11" width="11.5" style="95" customWidth="1"/>
    <col min="12" max="13" width="0.5" style="6" customWidth="1"/>
    <col min="14" max="14" width="5.875" style="6" hidden="1" customWidth="1"/>
    <col min="15" max="15" width="11.75" style="6" customWidth="1"/>
    <col min="16" max="16" width="11.5" style="6" customWidth="1"/>
    <col min="17" max="17" width="11.125" style="6" customWidth="1"/>
    <col min="18" max="19" width="0.5" style="6" customWidth="1"/>
    <col min="20" max="20" width="5.625" style="6" hidden="1" customWidth="1"/>
    <col min="21" max="21" width="11.5" style="6" customWidth="1"/>
    <col min="22" max="22" width="12" style="6" customWidth="1"/>
    <col min="23" max="23" width="11.25" style="6" customWidth="1"/>
    <col min="24" max="25" width="0.5" style="6" customWidth="1"/>
    <col min="26" max="26" width="6" style="6" hidden="1" customWidth="1"/>
    <col min="27" max="27" width="12" style="6" customWidth="1"/>
    <col min="28" max="28" width="11.875" style="6" customWidth="1"/>
    <col min="29" max="29" width="10.625" style="6" customWidth="1"/>
    <col min="30" max="31" width="0.5" style="6" customWidth="1"/>
    <col min="32" max="32" width="10.5" style="6" customWidth="1"/>
    <col min="33" max="33" width="12" style="6" customWidth="1"/>
    <col min="34" max="34" width="11.875" style="6" customWidth="1"/>
    <col min="35" max="35" width="11" style="6" customWidth="1"/>
    <col min="36" max="36" width="11.375" style="6" customWidth="1"/>
    <col min="37" max="37" width="1.375" style="6" customWidth="1"/>
    <col min="38" max="38" width="9.875" style="6" customWidth="1"/>
    <col min="39" max="39" width="22.5" style="6" customWidth="1"/>
    <col min="40" max="44" width="16.5" style="6" customWidth="1"/>
    <col min="45" max="45" width="0.75" style="6" customWidth="1"/>
    <col min="46" max="46" width="15.25" style="6" customWidth="1"/>
    <col min="47" max="16384" width="9" style="6"/>
  </cols>
  <sheetData>
    <row r="1" spans="2:256" ht="3.6" customHeight="1"/>
    <row r="2" spans="2:256" ht="23.25" customHeight="1">
      <c r="C2" s="130" t="s">
        <v>200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1" t="s">
        <v>266</v>
      </c>
      <c r="V2" s="131"/>
      <c r="W2" s="131"/>
      <c r="AN2" s="96"/>
      <c r="AO2" s="96"/>
      <c r="AP2" s="96"/>
      <c r="AQ2" s="96"/>
      <c r="AR2" s="96"/>
    </row>
    <row r="3" spans="2:256" ht="9" customHeight="1" thickBot="1"/>
    <row r="4" spans="2:256" ht="15.6" customHeight="1">
      <c r="B4" s="132" t="s">
        <v>9</v>
      </c>
      <c r="C4" s="134" t="s">
        <v>6</v>
      </c>
      <c r="D4" s="134" t="s">
        <v>7</v>
      </c>
      <c r="E4" s="136" t="s">
        <v>8</v>
      </c>
      <c r="F4" s="59"/>
      <c r="G4" s="138" t="s">
        <v>0</v>
      </c>
      <c r="H4" s="124" t="s">
        <v>14</v>
      </c>
      <c r="I4" s="124"/>
      <c r="J4" s="124"/>
      <c r="K4" s="124"/>
      <c r="L4" s="9"/>
      <c r="M4" s="8"/>
      <c r="N4" s="124" t="s">
        <v>15</v>
      </c>
      <c r="O4" s="124"/>
      <c r="P4" s="124"/>
      <c r="Q4" s="124"/>
      <c r="R4" s="9"/>
      <c r="S4" s="8"/>
      <c r="T4" s="124" t="s">
        <v>16</v>
      </c>
      <c r="U4" s="124"/>
      <c r="V4" s="124"/>
      <c r="W4" s="124"/>
      <c r="X4" s="9"/>
      <c r="Y4" s="8"/>
      <c r="Z4" s="124" t="s">
        <v>13</v>
      </c>
      <c r="AA4" s="124"/>
      <c r="AB4" s="124"/>
      <c r="AC4" s="124"/>
      <c r="AD4" s="9"/>
      <c r="AE4" s="8"/>
      <c r="AF4" s="125" t="s">
        <v>0</v>
      </c>
      <c r="AG4" s="127" t="s">
        <v>12</v>
      </c>
      <c r="AH4" s="128"/>
      <c r="AI4" s="129"/>
      <c r="AJ4" s="146" t="s">
        <v>10</v>
      </c>
    </row>
    <row r="5" spans="2:256" ht="14.45" customHeight="1" thickBot="1">
      <c r="B5" s="133"/>
      <c r="C5" s="135"/>
      <c r="D5" s="135"/>
      <c r="E5" s="137"/>
      <c r="F5" s="60"/>
      <c r="G5" s="139"/>
      <c r="H5" s="10" t="s">
        <v>2</v>
      </c>
      <c r="I5" s="11" t="s">
        <v>3</v>
      </c>
      <c r="J5" s="12" t="s">
        <v>4</v>
      </c>
      <c r="K5" s="12" t="s">
        <v>5</v>
      </c>
      <c r="L5" s="10"/>
      <c r="M5" s="13"/>
      <c r="N5" s="10"/>
      <c r="O5" s="14" t="s">
        <v>3</v>
      </c>
      <c r="P5" s="14" t="s">
        <v>4</v>
      </c>
      <c r="Q5" s="14" t="s">
        <v>5</v>
      </c>
      <c r="R5" s="10"/>
      <c r="S5" s="13"/>
      <c r="T5" s="10"/>
      <c r="U5" s="14" t="s">
        <v>3</v>
      </c>
      <c r="V5" s="14" t="s">
        <v>4</v>
      </c>
      <c r="W5" s="14" t="s">
        <v>5</v>
      </c>
      <c r="X5" s="10"/>
      <c r="Y5" s="13"/>
      <c r="Z5" s="10"/>
      <c r="AA5" s="14" t="s">
        <v>3</v>
      </c>
      <c r="AB5" s="14" t="s">
        <v>4</v>
      </c>
      <c r="AC5" s="14" t="s">
        <v>11</v>
      </c>
      <c r="AD5" s="10"/>
      <c r="AE5" s="13"/>
      <c r="AF5" s="126"/>
      <c r="AG5" s="14" t="s">
        <v>3</v>
      </c>
      <c r="AH5" s="14" t="s">
        <v>4</v>
      </c>
      <c r="AI5" s="97" t="s">
        <v>11</v>
      </c>
      <c r="AJ5" s="147"/>
    </row>
    <row r="6" spans="2:256">
      <c r="B6" s="143" t="s">
        <v>245</v>
      </c>
      <c r="C6" s="4">
        <v>1</v>
      </c>
      <c r="D6" s="15" t="s">
        <v>29</v>
      </c>
      <c r="E6" s="16" t="s">
        <v>30</v>
      </c>
      <c r="F6" s="61"/>
      <c r="G6" s="27">
        <v>468.35500000000002</v>
      </c>
      <c r="H6" s="28" t="s">
        <v>1</v>
      </c>
      <c r="I6" s="28">
        <v>198.23099999999999</v>
      </c>
      <c r="J6" s="28">
        <v>108.82380000000001</v>
      </c>
      <c r="K6" s="28">
        <f>SUM(G6+I6-J6)</f>
        <v>557.76220000000001</v>
      </c>
      <c r="L6" s="28"/>
      <c r="M6" s="28"/>
      <c r="N6" s="28"/>
      <c r="O6" s="28">
        <v>58.18</v>
      </c>
      <c r="P6" s="28">
        <v>49.105899999999998</v>
      </c>
      <c r="Q6" s="28">
        <f>SUM(K6+O6-P6)</f>
        <v>566.83629999999994</v>
      </c>
      <c r="R6" s="28"/>
      <c r="S6" s="28"/>
      <c r="T6" s="28"/>
      <c r="U6" s="28">
        <v>120.0012</v>
      </c>
      <c r="V6" s="28">
        <v>55.782499999999999</v>
      </c>
      <c r="W6" s="28">
        <f>SUM(Q6+U6-V6)</f>
        <v>631.05499999999995</v>
      </c>
      <c r="X6" s="28"/>
      <c r="Y6" s="28"/>
      <c r="Z6" s="28"/>
      <c r="AA6" s="28">
        <v>120.331</v>
      </c>
      <c r="AB6" s="28">
        <v>146.345</v>
      </c>
      <c r="AC6" s="28">
        <f>SUM(W6+AA6-AB6)</f>
        <v>605.04099999999994</v>
      </c>
      <c r="AD6" s="28"/>
      <c r="AE6" s="28"/>
      <c r="AF6" s="27">
        <v>468.35500000000002</v>
      </c>
      <c r="AG6" s="28">
        <f>SUM(AA6+U6+O6+I6)</f>
        <v>496.7432</v>
      </c>
      <c r="AH6" s="28">
        <f>SUM(AB6+++V6+P6+J6)</f>
        <v>360.05719999999997</v>
      </c>
      <c r="AI6" s="28">
        <f>SUM(AF6+AG6-AH6)</f>
        <v>605.04100000000005</v>
      </c>
      <c r="AJ6" s="98"/>
    </row>
    <row r="7" spans="2:256">
      <c r="B7" s="143"/>
      <c r="C7" s="4">
        <f t="shared" ref="C7:C27" si="0">SUM(C6+1)</f>
        <v>2</v>
      </c>
      <c r="D7" s="15" t="s">
        <v>191</v>
      </c>
      <c r="E7" s="16" t="s">
        <v>192</v>
      </c>
      <c r="F7" s="61"/>
      <c r="G7" s="27">
        <v>6.3936000000000002</v>
      </c>
      <c r="H7" s="28" t="s">
        <v>1</v>
      </c>
      <c r="I7" s="28">
        <v>725.40800000000002</v>
      </c>
      <c r="J7" s="28">
        <v>725.40800000000002</v>
      </c>
      <c r="K7" s="28">
        <f t="shared" ref="K7:K25" si="1">SUM(G7+I7-J7)</f>
        <v>6.3935999999999922</v>
      </c>
      <c r="L7" s="28"/>
      <c r="M7" s="28"/>
      <c r="N7" s="28"/>
      <c r="O7" s="30">
        <v>1419.614</v>
      </c>
      <c r="P7" s="30">
        <v>1419.614</v>
      </c>
      <c r="Q7" s="28">
        <f t="shared" ref="Q7:Q25" si="2">SUM(K7+O7-P7)</f>
        <v>6.3935999999998785</v>
      </c>
      <c r="R7" s="28"/>
      <c r="S7" s="28"/>
      <c r="T7" s="28"/>
      <c r="U7" s="30">
        <v>488.25799999999998</v>
      </c>
      <c r="V7" s="30">
        <v>400.93439999999998</v>
      </c>
      <c r="W7" s="28">
        <f t="shared" ref="W7:W25" si="3">SUM(Q7+U7-V7)</f>
        <v>93.717199999999877</v>
      </c>
      <c r="X7" s="28"/>
      <c r="Y7" s="28"/>
      <c r="Z7" s="28"/>
      <c r="AA7" s="28">
        <v>372.82900000000001</v>
      </c>
      <c r="AB7" s="28">
        <v>316.68799999999999</v>
      </c>
      <c r="AC7" s="28">
        <f t="shared" ref="AC7:AC27" si="4">SUM(W7+AA7-AB7)</f>
        <v>149.8581999999999</v>
      </c>
      <c r="AD7" s="28"/>
      <c r="AE7" s="28"/>
      <c r="AF7" s="27">
        <v>6.3936000000000002</v>
      </c>
      <c r="AG7" s="28">
        <f t="shared" ref="AG7:AG25" si="5">SUM(AA7+U7+O7+I7)</f>
        <v>3006.1089999999999</v>
      </c>
      <c r="AH7" s="28">
        <f>SUM(AB7+V7+P7+J7)</f>
        <v>2862.6443999999997</v>
      </c>
      <c r="AI7" s="28">
        <f t="shared" ref="AI7:AI25" si="6">SUM(AF7+AG7-AH7)</f>
        <v>149.85820000000012</v>
      </c>
      <c r="AJ7" s="98"/>
    </row>
    <row r="8" spans="2:256">
      <c r="B8" s="143"/>
      <c r="C8" s="4">
        <f t="shared" si="0"/>
        <v>3</v>
      </c>
      <c r="D8" s="15" t="s">
        <v>32</v>
      </c>
      <c r="E8" s="1" t="s">
        <v>33</v>
      </c>
      <c r="F8" s="62"/>
      <c r="G8" s="29">
        <v>89.616600000000005</v>
      </c>
      <c r="H8" s="28" t="s">
        <v>1</v>
      </c>
      <c r="I8" s="28">
        <v>27.550999999999998</v>
      </c>
      <c r="J8" s="28">
        <v>8.2652999999999999</v>
      </c>
      <c r="K8" s="28">
        <f t="shared" si="1"/>
        <v>108.90230000000001</v>
      </c>
      <c r="L8" s="30"/>
      <c r="M8" s="30"/>
      <c r="N8" s="30"/>
      <c r="O8" s="30">
        <v>26.081</v>
      </c>
      <c r="P8" s="30">
        <v>7.8243</v>
      </c>
      <c r="Q8" s="28">
        <f t="shared" si="2"/>
        <v>127.15900000000002</v>
      </c>
      <c r="R8" s="30"/>
      <c r="S8" s="30"/>
      <c r="T8" s="30"/>
      <c r="U8" s="30">
        <v>77.257000000000005</v>
      </c>
      <c r="V8" s="30">
        <v>45.9</v>
      </c>
      <c r="W8" s="28">
        <f t="shared" si="3"/>
        <v>158.51600000000002</v>
      </c>
      <c r="X8" s="30"/>
      <c r="Y8" s="30"/>
      <c r="Z8" s="30"/>
      <c r="AA8" s="30">
        <v>33.548000000000002</v>
      </c>
      <c r="AB8" s="30">
        <v>54.18</v>
      </c>
      <c r="AC8" s="28">
        <f t="shared" si="4"/>
        <v>137.88400000000001</v>
      </c>
      <c r="AD8" s="30"/>
      <c r="AE8" s="30"/>
      <c r="AF8" s="29">
        <v>89.616600000000005</v>
      </c>
      <c r="AG8" s="28">
        <f t="shared" si="5"/>
        <v>164.43699999999998</v>
      </c>
      <c r="AH8" s="28">
        <f t="shared" ref="AH8:AH25" si="7">SUM(AB8+V8+P8+J8)</f>
        <v>116.16959999999999</v>
      </c>
      <c r="AI8" s="28">
        <f t="shared" si="6"/>
        <v>137.88400000000001</v>
      </c>
      <c r="AJ8" s="99"/>
    </row>
    <row r="9" spans="2:256">
      <c r="B9" s="143"/>
      <c r="C9" s="4">
        <f t="shared" si="0"/>
        <v>4</v>
      </c>
      <c r="D9" s="15" t="s">
        <v>143</v>
      </c>
      <c r="E9" s="1" t="s">
        <v>144</v>
      </c>
      <c r="F9" s="62"/>
      <c r="G9" s="29">
        <v>0</v>
      </c>
      <c r="H9" s="28" t="s">
        <v>1</v>
      </c>
      <c r="I9" s="28">
        <v>0</v>
      </c>
      <c r="J9" s="28">
        <v>0</v>
      </c>
      <c r="K9" s="28">
        <f t="shared" si="1"/>
        <v>0</v>
      </c>
      <c r="L9" s="30"/>
      <c r="M9" s="30"/>
      <c r="N9" s="30"/>
      <c r="O9" s="30">
        <v>0</v>
      </c>
      <c r="P9" s="30">
        <v>0</v>
      </c>
      <c r="Q9" s="28">
        <f t="shared" si="2"/>
        <v>0</v>
      </c>
      <c r="R9" s="30"/>
      <c r="S9" s="30"/>
      <c r="T9" s="30"/>
      <c r="U9" s="30">
        <v>0</v>
      </c>
      <c r="V9" s="30">
        <v>0</v>
      </c>
      <c r="W9" s="28">
        <f t="shared" si="3"/>
        <v>0</v>
      </c>
      <c r="X9" s="30"/>
      <c r="Y9" s="30"/>
      <c r="Z9" s="30"/>
      <c r="AA9" s="30">
        <v>0</v>
      </c>
      <c r="AB9" s="30">
        <v>0</v>
      </c>
      <c r="AC9" s="28">
        <f t="shared" si="4"/>
        <v>0</v>
      </c>
      <c r="AD9" s="30"/>
      <c r="AE9" s="30"/>
      <c r="AF9" s="29">
        <v>0</v>
      </c>
      <c r="AG9" s="28">
        <f t="shared" si="5"/>
        <v>0</v>
      </c>
      <c r="AH9" s="28">
        <f t="shared" si="7"/>
        <v>0</v>
      </c>
      <c r="AI9" s="28">
        <f t="shared" si="6"/>
        <v>0</v>
      </c>
      <c r="AJ9" s="99"/>
    </row>
    <row r="10" spans="2:256">
      <c r="B10" s="143"/>
      <c r="C10" s="4">
        <f t="shared" si="0"/>
        <v>5</v>
      </c>
      <c r="D10" s="15" t="s">
        <v>268</v>
      </c>
      <c r="E10" s="1" t="s">
        <v>269</v>
      </c>
      <c r="F10" s="62"/>
      <c r="G10" s="29">
        <v>2.2000000000000002</v>
      </c>
      <c r="H10" s="28" t="s">
        <v>1</v>
      </c>
      <c r="I10" s="28">
        <v>1.5</v>
      </c>
      <c r="J10" s="28">
        <v>0.85</v>
      </c>
      <c r="K10" s="28">
        <f>SUM(G10+I10-J10)</f>
        <v>2.85</v>
      </c>
      <c r="L10" s="30"/>
      <c r="M10" s="30"/>
      <c r="N10" s="30"/>
      <c r="O10" s="30">
        <v>1.2</v>
      </c>
      <c r="P10" s="30">
        <v>1</v>
      </c>
      <c r="Q10" s="28">
        <f>SUM(K10+O10-P10)</f>
        <v>3.05</v>
      </c>
      <c r="R10" s="30"/>
      <c r="S10" s="30"/>
      <c r="T10" s="30"/>
      <c r="U10" s="30">
        <v>6.4</v>
      </c>
      <c r="V10" s="30">
        <v>4.45</v>
      </c>
      <c r="W10" s="28">
        <f>SUM(Q10+U10-V10)</f>
        <v>4.9999999999999991</v>
      </c>
      <c r="X10" s="30"/>
      <c r="Y10" s="30"/>
      <c r="Z10" s="30"/>
      <c r="AA10" s="30">
        <v>0</v>
      </c>
      <c r="AB10" s="30">
        <v>0</v>
      </c>
      <c r="AC10" s="28">
        <f>SUM(W10+AA10-AB10)</f>
        <v>4.9999999999999991</v>
      </c>
      <c r="AD10" s="30"/>
      <c r="AE10" s="30"/>
      <c r="AF10" s="29">
        <f>SUM(G10)</f>
        <v>2.2000000000000002</v>
      </c>
      <c r="AG10" s="28">
        <f>SUM(AA10+U10+O10+I10)</f>
        <v>9.1000000000000014</v>
      </c>
      <c r="AH10" s="28">
        <f>SUM(AB10+V10+P10+J10)</f>
        <v>6.3</v>
      </c>
      <c r="AI10" s="28">
        <f>SUM(AF10+AG10-AH10)</f>
        <v>5.0000000000000009</v>
      </c>
      <c r="AJ10" s="99"/>
    </row>
    <row r="11" spans="2:256" ht="13.5" customHeight="1">
      <c r="B11" s="143"/>
      <c r="C11" s="4">
        <f t="shared" si="0"/>
        <v>6</v>
      </c>
      <c r="D11" s="15" t="s">
        <v>189</v>
      </c>
      <c r="E11" s="1" t="s">
        <v>190</v>
      </c>
      <c r="F11" s="62"/>
      <c r="G11" s="29">
        <v>0</v>
      </c>
      <c r="H11" s="28" t="s">
        <v>1</v>
      </c>
      <c r="I11" s="28">
        <v>21.167000000000002</v>
      </c>
      <c r="J11" s="28">
        <v>21.167000000000002</v>
      </c>
      <c r="K11" s="28">
        <f t="shared" si="1"/>
        <v>0</v>
      </c>
      <c r="L11" s="30"/>
      <c r="M11" s="30"/>
      <c r="N11" s="30"/>
      <c r="O11" s="30">
        <v>2.9569999999999999</v>
      </c>
      <c r="P11" s="30">
        <v>2.9569999999999999</v>
      </c>
      <c r="Q11" s="28">
        <f t="shared" si="2"/>
        <v>0</v>
      </c>
      <c r="R11" s="30"/>
      <c r="S11" s="30"/>
      <c r="T11" s="30"/>
      <c r="U11" s="30">
        <v>10.801</v>
      </c>
      <c r="V11" s="30">
        <v>10.801</v>
      </c>
      <c r="W11" s="28">
        <f t="shared" si="3"/>
        <v>0</v>
      </c>
      <c r="X11" s="30"/>
      <c r="Y11" s="30"/>
      <c r="Z11" s="30"/>
      <c r="AA11" s="30">
        <v>13.725</v>
      </c>
      <c r="AB11" s="30">
        <v>13.725</v>
      </c>
      <c r="AC11" s="28">
        <f t="shared" si="4"/>
        <v>0</v>
      </c>
      <c r="AD11" s="30"/>
      <c r="AE11" s="30"/>
      <c r="AF11" s="29">
        <v>0</v>
      </c>
      <c r="AG11" s="28">
        <f t="shared" si="5"/>
        <v>48.650000000000006</v>
      </c>
      <c r="AH11" s="28">
        <f t="shared" si="7"/>
        <v>48.650000000000006</v>
      </c>
      <c r="AI11" s="28">
        <f t="shared" si="6"/>
        <v>0</v>
      </c>
      <c r="AJ11" s="99"/>
    </row>
    <row r="12" spans="2:256">
      <c r="B12" s="143"/>
      <c r="C12" s="4">
        <f t="shared" si="0"/>
        <v>7</v>
      </c>
      <c r="D12" s="15" t="s">
        <v>131</v>
      </c>
      <c r="E12" s="1" t="s">
        <v>132</v>
      </c>
      <c r="F12" s="62"/>
      <c r="G12" s="29">
        <v>0.59</v>
      </c>
      <c r="H12" s="28" t="s">
        <v>1</v>
      </c>
      <c r="I12" s="28">
        <v>0</v>
      </c>
      <c r="J12" s="28">
        <v>0</v>
      </c>
      <c r="K12" s="28">
        <f t="shared" si="1"/>
        <v>0.59</v>
      </c>
      <c r="L12" s="30"/>
      <c r="M12" s="30"/>
      <c r="N12" s="30"/>
      <c r="O12" s="30">
        <v>0</v>
      </c>
      <c r="P12" s="30">
        <v>0</v>
      </c>
      <c r="Q12" s="28">
        <f t="shared" si="2"/>
        <v>0.59</v>
      </c>
      <c r="R12" s="30"/>
      <c r="S12" s="30"/>
      <c r="T12" s="30"/>
      <c r="U12" s="30">
        <v>0</v>
      </c>
      <c r="V12" s="30">
        <v>0</v>
      </c>
      <c r="W12" s="28">
        <f t="shared" si="3"/>
        <v>0.59</v>
      </c>
      <c r="X12" s="30"/>
      <c r="Y12" s="30"/>
      <c r="Z12" s="30"/>
      <c r="AA12" s="30">
        <v>0</v>
      </c>
      <c r="AB12" s="30">
        <v>0</v>
      </c>
      <c r="AC12" s="28">
        <f t="shared" si="4"/>
        <v>0.59</v>
      </c>
      <c r="AD12" s="30"/>
      <c r="AE12" s="30"/>
      <c r="AF12" s="29">
        <v>0.59</v>
      </c>
      <c r="AG12" s="28">
        <f t="shared" si="5"/>
        <v>0</v>
      </c>
      <c r="AH12" s="28">
        <f t="shared" si="7"/>
        <v>0</v>
      </c>
      <c r="AI12" s="28">
        <f t="shared" si="6"/>
        <v>0.59</v>
      </c>
      <c r="AJ12" s="99"/>
      <c r="IV12" s="6">
        <f>SUM(AF12:IU12)</f>
        <v>1.18</v>
      </c>
    </row>
    <row r="13" spans="2:256">
      <c r="B13" s="143"/>
      <c r="C13" s="4">
        <f t="shared" si="0"/>
        <v>8</v>
      </c>
      <c r="D13" s="15" t="s">
        <v>34</v>
      </c>
      <c r="E13" s="1" t="s">
        <v>35</v>
      </c>
      <c r="F13" s="62"/>
      <c r="G13" s="29">
        <v>11.281000000000001</v>
      </c>
      <c r="H13" s="28" t="s">
        <v>1</v>
      </c>
      <c r="I13" s="28">
        <v>11.369</v>
      </c>
      <c r="J13" s="28">
        <v>2.7650000000000001</v>
      </c>
      <c r="K13" s="28">
        <f t="shared" si="1"/>
        <v>19.884999999999998</v>
      </c>
      <c r="L13" s="30"/>
      <c r="M13" s="30"/>
      <c r="N13" s="30"/>
      <c r="O13" s="30">
        <v>7.4139999999999997</v>
      </c>
      <c r="P13" s="30">
        <v>6.48</v>
      </c>
      <c r="Q13" s="28">
        <f t="shared" si="2"/>
        <v>20.818999999999999</v>
      </c>
      <c r="R13" s="30"/>
      <c r="S13" s="30"/>
      <c r="T13" s="30"/>
      <c r="U13" s="30">
        <v>17.576000000000001</v>
      </c>
      <c r="V13" s="30">
        <v>6.48</v>
      </c>
      <c r="W13" s="28">
        <f t="shared" si="3"/>
        <v>31.914999999999996</v>
      </c>
      <c r="X13" s="30"/>
      <c r="Y13" s="30"/>
      <c r="Z13" s="30"/>
      <c r="AA13" s="30">
        <v>2.73</v>
      </c>
      <c r="AB13" s="30">
        <v>6.8689999999999998</v>
      </c>
      <c r="AC13" s="28">
        <f t="shared" si="4"/>
        <v>27.775999999999996</v>
      </c>
      <c r="AD13" s="30"/>
      <c r="AE13" s="30"/>
      <c r="AF13" s="29">
        <v>11.281000000000001</v>
      </c>
      <c r="AG13" s="28">
        <f t="shared" si="5"/>
        <v>39.088999999999999</v>
      </c>
      <c r="AH13" s="28">
        <f t="shared" si="7"/>
        <v>22.594000000000001</v>
      </c>
      <c r="AI13" s="28">
        <f t="shared" si="6"/>
        <v>27.775999999999996</v>
      </c>
      <c r="AJ13" s="99"/>
    </row>
    <row r="14" spans="2:256">
      <c r="B14" s="143"/>
      <c r="C14" s="4">
        <f t="shared" si="0"/>
        <v>9</v>
      </c>
      <c r="D14" s="15" t="s">
        <v>36</v>
      </c>
      <c r="E14" s="1" t="s">
        <v>37</v>
      </c>
      <c r="F14" s="62"/>
      <c r="G14" s="29">
        <v>0</v>
      </c>
      <c r="H14" s="28" t="s">
        <v>1</v>
      </c>
      <c r="I14" s="28">
        <v>0</v>
      </c>
      <c r="J14" s="28">
        <v>0</v>
      </c>
      <c r="K14" s="28">
        <f t="shared" si="1"/>
        <v>0</v>
      </c>
      <c r="L14" s="30"/>
      <c r="M14" s="30"/>
      <c r="N14" s="30"/>
      <c r="O14" s="30">
        <v>0</v>
      </c>
      <c r="P14" s="30">
        <v>0</v>
      </c>
      <c r="Q14" s="28">
        <f t="shared" si="2"/>
        <v>0</v>
      </c>
      <c r="R14" s="30"/>
      <c r="S14" s="30"/>
      <c r="T14" s="30"/>
      <c r="U14" s="30">
        <v>0</v>
      </c>
      <c r="V14" s="30">
        <v>0</v>
      </c>
      <c r="W14" s="28">
        <f t="shared" si="3"/>
        <v>0</v>
      </c>
      <c r="X14" s="30"/>
      <c r="Y14" s="30"/>
      <c r="Z14" s="30"/>
      <c r="AA14" s="30">
        <v>0</v>
      </c>
      <c r="AB14" s="30">
        <v>0</v>
      </c>
      <c r="AC14" s="28">
        <f t="shared" si="4"/>
        <v>0</v>
      </c>
      <c r="AD14" s="30"/>
      <c r="AE14" s="30"/>
      <c r="AF14" s="29">
        <v>0</v>
      </c>
      <c r="AG14" s="28">
        <f t="shared" si="5"/>
        <v>0</v>
      </c>
      <c r="AH14" s="28">
        <f t="shared" si="7"/>
        <v>0</v>
      </c>
      <c r="AI14" s="28">
        <f t="shared" si="6"/>
        <v>0</v>
      </c>
      <c r="AJ14" s="99"/>
    </row>
    <row r="15" spans="2:256">
      <c r="B15" s="143"/>
      <c r="C15" s="4">
        <f t="shared" si="0"/>
        <v>10</v>
      </c>
      <c r="D15" s="15" t="s">
        <v>38</v>
      </c>
      <c r="E15" s="1" t="s">
        <v>39</v>
      </c>
      <c r="F15" s="62"/>
      <c r="G15" s="29">
        <v>0</v>
      </c>
      <c r="H15" s="28" t="s">
        <v>1</v>
      </c>
      <c r="I15" s="28">
        <v>0</v>
      </c>
      <c r="J15" s="28">
        <v>0</v>
      </c>
      <c r="K15" s="28">
        <f t="shared" si="1"/>
        <v>0</v>
      </c>
      <c r="L15" s="30"/>
      <c r="M15" s="30"/>
      <c r="N15" s="30"/>
      <c r="O15" s="30">
        <v>0</v>
      </c>
      <c r="P15" s="30">
        <v>0</v>
      </c>
      <c r="Q15" s="28">
        <f t="shared" si="2"/>
        <v>0</v>
      </c>
      <c r="R15" s="30"/>
      <c r="S15" s="30"/>
      <c r="T15" s="30"/>
      <c r="U15" s="30">
        <v>0</v>
      </c>
      <c r="V15" s="30">
        <v>0</v>
      </c>
      <c r="W15" s="28">
        <f t="shared" si="3"/>
        <v>0</v>
      </c>
      <c r="X15" s="30"/>
      <c r="Y15" s="30"/>
      <c r="Z15" s="30"/>
      <c r="AA15" s="30">
        <v>0</v>
      </c>
      <c r="AB15" s="30">
        <v>0</v>
      </c>
      <c r="AC15" s="28">
        <f t="shared" si="4"/>
        <v>0</v>
      </c>
      <c r="AD15" s="30"/>
      <c r="AE15" s="30"/>
      <c r="AF15" s="29">
        <v>0</v>
      </c>
      <c r="AG15" s="28">
        <f t="shared" si="5"/>
        <v>0</v>
      </c>
      <c r="AH15" s="28">
        <f t="shared" si="7"/>
        <v>0</v>
      </c>
      <c r="AI15" s="28">
        <f t="shared" si="6"/>
        <v>0</v>
      </c>
      <c r="AJ15" s="99"/>
    </row>
    <row r="16" spans="2:256">
      <c r="B16" s="143"/>
      <c r="C16" s="4">
        <f t="shared" si="0"/>
        <v>11</v>
      </c>
      <c r="D16" s="15" t="s">
        <v>171</v>
      </c>
      <c r="E16" s="1" t="s">
        <v>172</v>
      </c>
      <c r="F16" s="62"/>
      <c r="G16" s="29">
        <v>14.431100000000001</v>
      </c>
      <c r="H16" s="28" t="s">
        <v>1</v>
      </c>
      <c r="I16" s="28">
        <v>14.994999999999999</v>
      </c>
      <c r="J16" s="28">
        <v>12.7752</v>
      </c>
      <c r="K16" s="28">
        <f t="shared" si="1"/>
        <v>16.6509</v>
      </c>
      <c r="L16" s="30"/>
      <c r="M16" s="30"/>
      <c r="N16" s="30"/>
      <c r="O16" s="30">
        <v>9.3585999999999991</v>
      </c>
      <c r="P16" s="30">
        <v>10.6495</v>
      </c>
      <c r="Q16" s="28">
        <f t="shared" si="2"/>
        <v>15.36</v>
      </c>
      <c r="R16" s="30"/>
      <c r="S16" s="30"/>
      <c r="T16" s="30"/>
      <c r="U16" s="30">
        <v>25.614999999999998</v>
      </c>
      <c r="V16" s="30">
        <v>20.5121</v>
      </c>
      <c r="W16" s="28">
        <f t="shared" si="3"/>
        <v>20.462899999999994</v>
      </c>
      <c r="X16" s="30"/>
      <c r="Y16" s="30"/>
      <c r="Z16" s="30"/>
      <c r="AA16" s="30">
        <v>13.321999999999999</v>
      </c>
      <c r="AB16" s="30">
        <v>6.74</v>
      </c>
      <c r="AC16" s="28">
        <f t="shared" si="4"/>
        <v>27.044899999999991</v>
      </c>
      <c r="AD16" s="30"/>
      <c r="AE16" s="30"/>
      <c r="AF16" s="29">
        <v>14.431100000000001</v>
      </c>
      <c r="AG16" s="28">
        <f t="shared" si="5"/>
        <v>63.290599999999991</v>
      </c>
      <c r="AH16" s="28">
        <f t="shared" si="7"/>
        <v>50.6768</v>
      </c>
      <c r="AI16" s="28">
        <f t="shared" si="6"/>
        <v>27.044899999999998</v>
      </c>
      <c r="AJ16" s="99"/>
    </row>
    <row r="17" spans="2:36">
      <c r="B17" s="143"/>
      <c r="C17" s="4">
        <f t="shared" si="0"/>
        <v>12</v>
      </c>
      <c r="D17" s="15" t="s">
        <v>145</v>
      </c>
      <c r="E17" s="1" t="s">
        <v>146</v>
      </c>
      <c r="F17" s="62"/>
      <c r="G17" s="29">
        <v>20.704999999999998</v>
      </c>
      <c r="H17" s="28" t="s">
        <v>1</v>
      </c>
      <c r="I17" s="28">
        <v>5.1740000000000004</v>
      </c>
      <c r="J17" s="28">
        <v>10.130000000000001</v>
      </c>
      <c r="K17" s="28">
        <f t="shared" si="1"/>
        <v>15.748999999999997</v>
      </c>
      <c r="L17" s="30"/>
      <c r="M17" s="30"/>
      <c r="N17" s="30"/>
      <c r="O17" s="30">
        <v>0.217</v>
      </c>
      <c r="P17" s="30">
        <v>0</v>
      </c>
      <c r="Q17" s="28">
        <f t="shared" si="2"/>
        <v>15.965999999999998</v>
      </c>
      <c r="R17" s="30"/>
      <c r="S17" s="30"/>
      <c r="T17" s="30"/>
      <c r="U17" s="30">
        <v>12.558999999999999</v>
      </c>
      <c r="V17" s="30">
        <v>14.791</v>
      </c>
      <c r="W17" s="28">
        <f t="shared" si="3"/>
        <v>13.733999999999998</v>
      </c>
      <c r="X17" s="30"/>
      <c r="Y17" s="30"/>
      <c r="Z17" s="30"/>
      <c r="AA17" s="30">
        <v>18.248999999999999</v>
      </c>
      <c r="AB17" s="30">
        <v>13.218999999999999</v>
      </c>
      <c r="AC17" s="28">
        <f t="shared" si="4"/>
        <v>18.763999999999996</v>
      </c>
      <c r="AD17" s="30"/>
      <c r="AE17" s="30"/>
      <c r="AF17" s="29">
        <v>20.704999999999998</v>
      </c>
      <c r="AG17" s="28">
        <f t="shared" si="5"/>
        <v>36.198999999999998</v>
      </c>
      <c r="AH17" s="28">
        <f t="shared" si="7"/>
        <v>38.14</v>
      </c>
      <c r="AI17" s="28">
        <f t="shared" si="6"/>
        <v>18.763999999999996</v>
      </c>
      <c r="AJ17" s="99"/>
    </row>
    <row r="18" spans="2:36">
      <c r="B18" s="143"/>
      <c r="C18" s="4">
        <f t="shared" si="0"/>
        <v>13</v>
      </c>
      <c r="D18" s="15" t="s">
        <v>40</v>
      </c>
      <c r="E18" s="1" t="s">
        <v>41</v>
      </c>
      <c r="F18" s="62"/>
      <c r="G18" s="29">
        <v>0</v>
      </c>
      <c r="H18" s="28" t="s">
        <v>1</v>
      </c>
      <c r="I18" s="28">
        <v>0</v>
      </c>
      <c r="J18" s="28">
        <v>0</v>
      </c>
      <c r="K18" s="28">
        <f t="shared" si="1"/>
        <v>0</v>
      </c>
      <c r="L18" s="30"/>
      <c r="M18" s="30"/>
      <c r="N18" s="30"/>
      <c r="O18" s="30">
        <v>0</v>
      </c>
      <c r="P18" s="30">
        <v>0</v>
      </c>
      <c r="Q18" s="28">
        <f t="shared" si="2"/>
        <v>0</v>
      </c>
      <c r="R18" s="30"/>
      <c r="S18" s="30"/>
      <c r="T18" s="30"/>
      <c r="U18" s="30">
        <v>0</v>
      </c>
      <c r="V18" s="30">
        <v>0</v>
      </c>
      <c r="W18" s="28">
        <f t="shared" si="3"/>
        <v>0</v>
      </c>
      <c r="X18" s="30"/>
      <c r="Y18" s="30"/>
      <c r="Z18" s="30"/>
      <c r="AA18" s="30">
        <v>0</v>
      </c>
      <c r="AB18" s="30">
        <v>0</v>
      </c>
      <c r="AC18" s="28">
        <f t="shared" si="4"/>
        <v>0</v>
      </c>
      <c r="AD18" s="30"/>
      <c r="AE18" s="30"/>
      <c r="AF18" s="29">
        <v>0</v>
      </c>
      <c r="AG18" s="28">
        <f t="shared" si="5"/>
        <v>0</v>
      </c>
      <c r="AH18" s="28">
        <f t="shared" si="7"/>
        <v>0</v>
      </c>
      <c r="AI18" s="28">
        <f t="shared" si="6"/>
        <v>0</v>
      </c>
      <c r="AJ18" s="99"/>
    </row>
    <row r="19" spans="2:36">
      <c r="B19" s="143"/>
      <c r="C19" s="4">
        <f t="shared" si="0"/>
        <v>14</v>
      </c>
      <c r="D19" s="15" t="s">
        <v>229</v>
      </c>
      <c r="E19" s="1" t="s">
        <v>230</v>
      </c>
      <c r="F19" s="62"/>
      <c r="G19" s="29">
        <v>0</v>
      </c>
      <c r="H19" s="28" t="s">
        <v>1</v>
      </c>
      <c r="I19" s="28">
        <v>0</v>
      </c>
      <c r="J19" s="28">
        <v>0</v>
      </c>
      <c r="K19" s="28">
        <f t="shared" si="1"/>
        <v>0</v>
      </c>
      <c r="L19" s="30"/>
      <c r="M19" s="30"/>
      <c r="N19" s="30"/>
      <c r="O19" s="30">
        <v>7.95</v>
      </c>
      <c r="P19" s="30">
        <v>7.95</v>
      </c>
      <c r="Q19" s="28">
        <f t="shared" si="2"/>
        <v>0</v>
      </c>
      <c r="R19" s="30"/>
      <c r="S19" s="30"/>
      <c r="T19" s="30"/>
      <c r="U19" s="30">
        <v>0</v>
      </c>
      <c r="V19" s="30">
        <v>0</v>
      </c>
      <c r="W19" s="28">
        <f t="shared" si="3"/>
        <v>0</v>
      </c>
      <c r="X19" s="30"/>
      <c r="Y19" s="30"/>
      <c r="Z19" s="30"/>
      <c r="AA19" s="83">
        <v>0.11210000000000001</v>
      </c>
      <c r="AB19" s="83">
        <v>0.11210000000000001</v>
      </c>
      <c r="AC19" s="28">
        <f>SUM(W19+AA19-AB19)</f>
        <v>0</v>
      </c>
      <c r="AD19" s="30"/>
      <c r="AE19" s="30"/>
      <c r="AF19" s="29">
        <v>0</v>
      </c>
      <c r="AG19" s="28">
        <f>SUM(AA19+U19+O19+I19)</f>
        <v>8.0621000000000009</v>
      </c>
      <c r="AH19" s="28">
        <f t="shared" si="7"/>
        <v>8.0621000000000009</v>
      </c>
      <c r="AI19" s="28">
        <f t="shared" si="6"/>
        <v>0</v>
      </c>
      <c r="AJ19" s="99"/>
    </row>
    <row r="20" spans="2:36">
      <c r="B20" s="143"/>
      <c r="C20" s="4">
        <f t="shared" si="0"/>
        <v>15</v>
      </c>
      <c r="D20" s="15" t="s">
        <v>42</v>
      </c>
      <c r="E20" s="1" t="s">
        <v>43</v>
      </c>
      <c r="F20" s="62"/>
      <c r="G20" s="29">
        <v>0</v>
      </c>
      <c r="H20" s="28" t="s">
        <v>1</v>
      </c>
      <c r="I20" s="28">
        <v>0</v>
      </c>
      <c r="J20" s="28">
        <v>0</v>
      </c>
      <c r="K20" s="28">
        <f t="shared" si="1"/>
        <v>0</v>
      </c>
      <c r="L20" s="30"/>
      <c r="M20" s="30"/>
      <c r="N20" s="30"/>
      <c r="O20" s="30">
        <v>0</v>
      </c>
      <c r="P20" s="30">
        <v>0</v>
      </c>
      <c r="Q20" s="28">
        <f t="shared" si="2"/>
        <v>0</v>
      </c>
      <c r="R20" s="30"/>
      <c r="S20" s="30"/>
      <c r="T20" s="30"/>
      <c r="U20" s="30">
        <v>0</v>
      </c>
      <c r="V20" s="30">
        <v>0</v>
      </c>
      <c r="W20" s="28">
        <f t="shared" si="3"/>
        <v>0</v>
      </c>
      <c r="X20" s="30"/>
      <c r="Y20" s="30"/>
      <c r="Z20" s="30"/>
      <c r="AA20" s="30">
        <v>0</v>
      </c>
      <c r="AB20" s="30">
        <v>0</v>
      </c>
      <c r="AC20" s="28">
        <f t="shared" si="4"/>
        <v>0</v>
      </c>
      <c r="AD20" s="30"/>
      <c r="AE20" s="30"/>
      <c r="AF20" s="29">
        <v>0</v>
      </c>
      <c r="AG20" s="28">
        <f t="shared" si="5"/>
        <v>0</v>
      </c>
      <c r="AH20" s="28">
        <f t="shared" si="7"/>
        <v>0</v>
      </c>
      <c r="AI20" s="28">
        <f t="shared" si="6"/>
        <v>0</v>
      </c>
      <c r="AJ20" s="99"/>
    </row>
    <row r="21" spans="2:36">
      <c r="B21" s="143"/>
      <c r="C21" s="4">
        <f t="shared" si="0"/>
        <v>16</v>
      </c>
      <c r="D21" s="15" t="s">
        <v>44</v>
      </c>
      <c r="E21" s="1" t="s">
        <v>45</v>
      </c>
      <c r="F21" s="62"/>
      <c r="G21" s="29">
        <v>0</v>
      </c>
      <c r="H21" s="28" t="s">
        <v>1</v>
      </c>
      <c r="I21" s="28">
        <v>0</v>
      </c>
      <c r="J21" s="28">
        <v>0</v>
      </c>
      <c r="K21" s="28">
        <f t="shared" si="1"/>
        <v>0</v>
      </c>
      <c r="L21" s="30"/>
      <c r="M21" s="30"/>
      <c r="N21" s="30"/>
      <c r="O21" s="30">
        <v>0</v>
      </c>
      <c r="P21" s="30">
        <v>0</v>
      </c>
      <c r="Q21" s="28">
        <f t="shared" si="2"/>
        <v>0</v>
      </c>
      <c r="R21" s="30"/>
      <c r="S21" s="30"/>
      <c r="T21" s="30"/>
      <c r="U21" s="30">
        <v>0</v>
      </c>
      <c r="V21" s="30">
        <v>0</v>
      </c>
      <c r="W21" s="28">
        <f t="shared" si="3"/>
        <v>0</v>
      </c>
      <c r="X21" s="30"/>
      <c r="Y21" s="30"/>
      <c r="Z21" s="30"/>
      <c r="AA21" s="30">
        <v>0</v>
      </c>
      <c r="AB21" s="30">
        <v>0</v>
      </c>
      <c r="AC21" s="28">
        <f t="shared" si="4"/>
        <v>0</v>
      </c>
      <c r="AD21" s="30"/>
      <c r="AE21" s="30"/>
      <c r="AF21" s="29">
        <v>0</v>
      </c>
      <c r="AG21" s="28">
        <f t="shared" si="5"/>
        <v>0</v>
      </c>
      <c r="AH21" s="28">
        <f t="shared" si="7"/>
        <v>0</v>
      </c>
      <c r="AI21" s="28">
        <f t="shared" si="6"/>
        <v>0</v>
      </c>
      <c r="AJ21" s="99"/>
    </row>
    <row r="22" spans="2:36">
      <c r="B22" s="143"/>
      <c r="C22" s="4">
        <f t="shared" si="0"/>
        <v>17</v>
      </c>
      <c r="D22" s="15" t="s">
        <v>147</v>
      </c>
      <c r="E22" s="1" t="s">
        <v>148</v>
      </c>
      <c r="F22" s="62"/>
      <c r="G22" s="29">
        <v>0</v>
      </c>
      <c r="H22" s="28" t="s">
        <v>1</v>
      </c>
      <c r="I22" s="28">
        <v>0</v>
      </c>
      <c r="J22" s="28">
        <v>0</v>
      </c>
      <c r="K22" s="28">
        <f t="shared" si="1"/>
        <v>0</v>
      </c>
      <c r="L22" s="30"/>
      <c r="M22" s="30"/>
      <c r="N22" s="30"/>
      <c r="O22" s="30">
        <v>0</v>
      </c>
      <c r="P22" s="30">
        <v>0</v>
      </c>
      <c r="Q22" s="28">
        <f t="shared" si="2"/>
        <v>0</v>
      </c>
      <c r="R22" s="30"/>
      <c r="S22" s="30"/>
      <c r="T22" s="30"/>
      <c r="U22" s="30">
        <v>0</v>
      </c>
      <c r="V22" s="30">
        <v>0</v>
      </c>
      <c r="W22" s="28">
        <f t="shared" si="3"/>
        <v>0</v>
      </c>
      <c r="X22" s="30"/>
      <c r="Y22" s="30"/>
      <c r="Z22" s="30"/>
      <c r="AA22" s="30">
        <v>2.98E-2</v>
      </c>
      <c r="AB22" s="30">
        <v>2.98E-2</v>
      </c>
      <c r="AC22" s="28">
        <f t="shared" si="4"/>
        <v>0</v>
      </c>
      <c r="AD22" s="30"/>
      <c r="AE22" s="30"/>
      <c r="AF22" s="29">
        <v>0</v>
      </c>
      <c r="AG22" s="28">
        <f t="shared" si="5"/>
        <v>2.98E-2</v>
      </c>
      <c r="AH22" s="28">
        <f t="shared" si="7"/>
        <v>2.98E-2</v>
      </c>
      <c r="AI22" s="28">
        <f t="shared" si="6"/>
        <v>0</v>
      </c>
      <c r="AJ22" s="99"/>
    </row>
    <row r="23" spans="2:36">
      <c r="B23" s="143"/>
      <c r="C23" s="4">
        <f t="shared" si="0"/>
        <v>18</v>
      </c>
      <c r="D23" s="15" t="s">
        <v>46</v>
      </c>
      <c r="E23" s="1" t="s">
        <v>47</v>
      </c>
      <c r="F23" s="62"/>
      <c r="G23" s="29">
        <v>0</v>
      </c>
      <c r="H23" s="28" t="s">
        <v>1</v>
      </c>
      <c r="I23" s="28">
        <v>0</v>
      </c>
      <c r="J23" s="28">
        <v>0</v>
      </c>
      <c r="K23" s="28">
        <f t="shared" si="1"/>
        <v>0</v>
      </c>
      <c r="L23" s="30"/>
      <c r="M23" s="30"/>
      <c r="N23" s="30"/>
      <c r="O23" s="30">
        <v>0</v>
      </c>
      <c r="P23" s="30">
        <v>0</v>
      </c>
      <c r="Q23" s="28">
        <f t="shared" si="2"/>
        <v>0</v>
      </c>
      <c r="R23" s="30"/>
      <c r="S23" s="30"/>
      <c r="T23" s="30"/>
      <c r="U23" s="30">
        <v>0</v>
      </c>
      <c r="V23" s="30">
        <v>0</v>
      </c>
      <c r="W23" s="28">
        <f t="shared" si="3"/>
        <v>0</v>
      </c>
      <c r="X23" s="30"/>
      <c r="Y23" s="30"/>
      <c r="Z23" s="30"/>
      <c r="AA23" s="30">
        <v>0</v>
      </c>
      <c r="AB23" s="30">
        <v>0</v>
      </c>
      <c r="AC23" s="28">
        <f t="shared" si="4"/>
        <v>0</v>
      </c>
      <c r="AD23" s="30"/>
      <c r="AE23" s="30"/>
      <c r="AF23" s="29">
        <v>0</v>
      </c>
      <c r="AG23" s="28">
        <f t="shared" si="5"/>
        <v>0</v>
      </c>
      <c r="AH23" s="28">
        <f t="shared" si="7"/>
        <v>0</v>
      </c>
      <c r="AI23" s="28">
        <f t="shared" si="6"/>
        <v>0</v>
      </c>
      <c r="AJ23" s="99"/>
    </row>
    <row r="24" spans="2:36">
      <c r="B24" s="143"/>
      <c r="C24" s="4">
        <f t="shared" si="0"/>
        <v>19</v>
      </c>
      <c r="D24" s="15" t="s">
        <v>48</v>
      </c>
      <c r="E24" s="1" t="s">
        <v>49</v>
      </c>
      <c r="F24" s="62"/>
      <c r="G24" s="29">
        <v>0</v>
      </c>
      <c r="H24" s="28" t="s">
        <v>1</v>
      </c>
      <c r="I24" s="28">
        <v>0</v>
      </c>
      <c r="J24" s="30">
        <v>0</v>
      </c>
      <c r="K24" s="28">
        <f t="shared" si="1"/>
        <v>0</v>
      </c>
      <c r="L24" s="30"/>
      <c r="M24" s="30"/>
      <c r="N24" s="30"/>
      <c r="O24" s="30">
        <v>0</v>
      </c>
      <c r="P24" s="30">
        <v>0</v>
      </c>
      <c r="Q24" s="28">
        <f t="shared" si="2"/>
        <v>0</v>
      </c>
      <c r="R24" s="30"/>
      <c r="S24" s="30"/>
      <c r="T24" s="30"/>
      <c r="U24" s="30">
        <v>19.875</v>
      </c>
      <c r="V24" s="30">
        <v>5.9625000000000004</v>
      </c>
      <c r="W24" s="28">
        <f t="shared" si="3"/>
        <v>13.9125</v>
      </c>
      <c r="X24" s="30"/>
      <c r="Y24" s="30"/>
      <c r="Z24" s="30"/>
      <c r="AA24" s="83">
        <v>0</v>
      </c>
      <c r="AB24" s="83">
        <v>0</v>
      </c>
      <c r="AC24" s="28">
        <f t="shared" si="4"/>
        <v>13.9125</v>
      </c>
      <c r="AD24" s="30"/>
      <c r="AE24" s="30"/>
      <c r="AF24" s="29">
        <v>0</v>
      </c>
      <c r="AG24" s="28">
        <f t="shared" si="5"/>
        <v>19.875</v>
      </c>
      <c r="AH24" s="28">
        <f t="shared" si="7"/>
        <v>5.9625000000000004</v>
      </c>
      <c r="AI24" s="28">
        <f t="shared" si="6"/>
        <v>13.9125</v>
      </c>
      <c r="AJ24" s="99"/>
    </row>
    <row r="25" spans="2:36">
      <c r="B25" s="143"/>
      <c r="C25" s="4">
        <f t="shared" si="0"/>
        <v>20</v>
      </c>
      <c r="D25" s="15" t="s">
        <v>195</v>
      </c>
      <c r="E25" s="1" t="s">
        <v>267</v>
      </c>
      <c r="F25" s="62"/>
      <c r="G25" s="29">
        <v>0</v>
      </c>
      <c r="H25" s="28" t="s">
        <v>1</v>
      </c>
      <c r="I25" s="28">
        <v>0</v>
      </c>
      <c r="J25" s="30">
        <v>0</v>
      </c>
      <c r="K25" s="28">
        <f t="shared" si="1"/>
        <v>0</v>
      </c>
      <c r="L25" s="30"/>
      <c r="M25" s="30"/>
      <c r="N25" s="30"/>
      <c r="O25" s="30">
        <v>0</v>
      </c>
      <c r="P25" s="30">
        <v>0</v>
      </c>
      <c r="Q25" s="28">
        <f t="shared" si="2"/>
        <v>0</v>
      </c>
      <c r="R25" s="30"/>
      <c r="S25" s="30"/>
      <c r="T25" s="30"/>
      <c r="U25" s="30">
        <v>0</v>
      </c>
      <c r="V25" s="30">
        <v>0</v>
      </c>
      <c r="W25" s="28">
        <f t="shared" si="3"/>
        <v>0</v>
      </c>
      <c r="X25" s="30"/>
      <c r="Y25" s="30"/>
      <c r="Z25" s="30"/>
      <c r="AA25" s="30">
        <v>0</v>
      </c>
      <c r="AB25" s="30">
        <v>0</v>
      </c>
      <c r="AC25" s="28">
        <f t="shared" si="4"/>
        <v>0</v>
      </c>
      <c r="AD25" s="30"/>
      <c r="AE25" s="30"/>
      <c r="AF25" s="29">
        <v>0</v>
      </c>
      <c r="AG25" s="28">
        <f t="shared" si="5"/>
        <v>0</v>
      </c>
      <c r="AH25" s="28">
        <f t="shared" si="7"/>
        <v>0</v>
      </c>
      <c r="AI25" s="28">
        <f t="shared" si="6"/>
        <v>0</v>
      </c>
      <c r="AJ25" s="99"/>
    </row>
    <row r="26" spans="2:36">
      <c r="B26" s="143"/>
      <c r="C26" s="4">
        <f t="shared" si="0"/>
        <v>21</v>
      </c>
      <c r="D26" s="15" t="s">
        <v>270</v>
      </c>
      <c r="E26" s="43" t="s">
        <v>271</v>
      </c>
      <c r="F26" s="63"/>
      <c r="G26" s="29">
        <v>0</v>
      </c>
      <c r="H26" s="28" t="s">
        <v>1</v>
      </c>
      <c r="I26" s="28">
        <v>0</v>
      </c>
      <c r="J26" s="30">
        <v>0</v>
      </c>
      <c r="K26" s="28">
        <f>SUM(G26+I26-J26)</f>
        <v>0</v>
      </c>
      <c r="L26" s="30"/>
      <c r="M26" s="30"/>
      <c r="N26" s="30"/>
      <c r="O26" s="30">
        <v>0</v>
      </c>
      <c r="P26" s="30">
        <v>0</v>
      </c>
      <c r="Q26" s="28">
        <f>SUM(K26+O26-P26)</f>
        <v>0</v>
      </c>
      <c r="R26" s="30"/>
      <c r="S26" s="30"/>
      <c r="T26" s="30"/>
      <c r="U26" s="30">
        <v>0</v>
      </c>
      <c r="V26" s="30">
        <v>0</v>
      </c>
      <c r="W26" s="28">
        <f>SUM(Q26+U26-V26)</f>
        <v>0</v>
      </c>
      <c r="X26" s="30"/>
      <c r="Y26" s="30"/>
      <c r="Z26" s="30"/>
      <c r="AA26" s="30">
        <v>0</v>
      </c>
      <c r="AB26" s="30">
        <v>0</v>
      </c>
      <c r="AC26" s="28">
        <f>SUM(W26+AA26-AB26)</f>
        <v>0</v>
      </c>
      <c r="AD26" s="30"/>
      <c r="AE26" s="30"/>
      <c r="AF26" s="29">
        <v>0</v>
      </c>
      <c r="AG26" s="28">
        <f>SUM(AA26+U26+O26+I26)</f>
        <v>0</v>
      </c>
      <c r="AH26" s="28">
        <f>SUM(AB26+V26+P26+J26)</f>
        <v>0</v>
      </c>
      <c r="AI26" s="28">
        <f>SUM(AF26+AG26-AH26)</f>
        <v>0</v>
      </c>
      <c r="AJ26" s="39"/>
    </row>
    <row r="27" spans="2:36" ht="14.25" thickBot="1">
      <c r="B27" s="144"/>
      <c r="C27" s="4">
        <f t="shared" si="0"/>
        <v>22</v>
      </c>
      <c r="D27" s="14"/>
      <c r="E27" s="18"/>
      <c r="F27" s="63"/>
      <c r="G27" s="38"/>
      <c r="H27" s="32" t="s">
        <v>1</v>
      </c>
      <c r="I27" s="32"/>
      <c r="J27" s="32"/>
      <c r="K27" s="32">
        <f>SUM(G27+I27-J27)</f>
        <v>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>
        <f t="shared" si="4"/>
        <v>0</v>
      </c>
      <c r="AD27" s="32"/>
      <c r="AE27" s="32"/>
      <c r="AF27" s="38"/>
      <c r="AG27" s="32"/>
      <c r="AH27" s="32"/>
      <c r="AI27" s="32"/>
      <c r="AJ27" s="39"/>
    </row>
    <row r="28" spans="2:36" ht="14.25" thickBot="1">
      <c r="B28" s="122" t="s">
        <v>246</v>
      </c>
      <c r="C28" s="123"/>
      <c r="D28" s="123"/>
      <c r="E28" s="19" t="s">
        <v>17</v>
      </c>
      <c r="F28" s="64"/>
      <c r="G28" s="35">
        <f>SUM(G6:G27)</f>
        <v>613.57230000000004</v>
      </c>
      <c r="H28" s="34" t="s">
        <v>1</v>
      </c>
      <c r="I28" s="35">
        <f t="shared" ref="I28:AI28" si="8">SUM(I6:I27)</f>
        <v>1005.3950000000001</v>
      </c>
      <c r="J28" s="35">
        <f t="shared" si="8"/>
        <v>890.18430000000012</v>
      </c>
      <c r="K28" s="35">
        <f t="shared" si="8"/>
        <v>728.78300000000002</v>
      </c>
      <c r="L28" s="35">
        <f t="shared" si="8"/>
        <v>0</v>
      </c>
      <c r="M28" s="35">
        <f t="shared" si="8"/>
        <v>0</v>
      </c>
      <c r="N28" s="35">
        <f t="shared" si="8"/>
        <v>0</v>
      </c>
      <c r="O28" s="35">
        <f t="shared" si="8"/>
        <v>1532.9716000000003</v>
      </c>
      <c r="P28" s="35">
        <f t="shared" si="8"/>
        <v>1505.5807000000002</v>
      </c>
      <c r="Q28" s="35">
        <f t="shared" si="8"/>
        <v>756.17389999999978</v>
      </c>
      <c r="R28" s="35">
        <f t="shared" si="8"/>
        <v>0</v>
      </c>
      <c r="S28" s="35">
        <f t="shared" si="8"/>
        <v>0</v>
      </c>
      <c r="T28" s="35">
        <f t="shared" si="8"/>
        <v>0</v>
      </c>
      <c r="U28" s="35">
        <f t="shared" si="8"/>
        <v>778.34220000000005</v>
      </c>
      <c r="V28" s="35">
        <f t="shared" si="8"/>
        <v>565.61350000000004</v>
      </c>
      <c r="W28" s="35">
        <f t="shared" si="8"/>
        <v>968.90260000000001</v>
      </c>
      <c r="X28" s="35">
        <f t="shared" si="8"/>
        <v>0</v>
      </c>
      <c r="Y28" s="35">
        <f t="shared" si="8"/>
        <v>0</v>
      </c>
      <c r="Z28" s="35">
        <f t="shared" si="8"/>
        <v>0</v>
      </c>
      <c r="AA28" s="35">
        <f t="shared" si="8"/>
        <v>574.87590000000023</v>
      </c>
      <c r="AB28" s="35">
        <f t="shared" si="8"/>
        <v>557.90790000000015</v>
      </c>
      <c r="AC28" s="35">
        <f t="shared" si="8"/>
        <v>985.87059999999985</v>
      </c>
      <c r="AD28" s="35">
        <f t="shared" si="8"/>
        <v>0</v>
      </c>
      <c r="AE28" s="35">
        <f t="shared" si="8"/>
        <v>0</v>
      </c>
      <c r="AF28" s="35">
        <f t="shared" si="8"/>
        <v>613.57230000000004</v>
      </c>
      <c r="AG28" s="35">
        <f t="shared" si="8"/>
        <v>3891.5846999999994</v>
      </c>
      <c r="AH28" s="35">
        <f t="shared" si="8"/>
        <v>3519.2864</v>
      </c>
      <c r="AI28" s="35">
        <f t="shared" si="8"/>
        <v>985.87060000000019</v>
      </c>
      <c r="AJ28" s="81"/>
    </row>
    <row r="29" spans="2:36">
      <c r="B29" s="140" t="s">
        <v>18</v>
      </c>
      <c r="C29" s="9">
        <v>1</v>
      </c>
      <c r="D29" s="48" t="s">
        <v>231</v>
      </c>
      <c r="E29" s="57" t="s">
        <v>232</v>
      </c>
      <c r="F29" s="65"/>
      <c r="G29" s="27">
        <v>41.728999999999999</v>
      </c>
      <c r="H29" s="28" t="s">
        <v>1</v>
      </c>
      <c r="I29" s="28">
        <v>31.783000000000001</v>
      </c>
      <c r="J29" s="28">
        <v>0</v>
      </c>
      <c r="K29" s="28">
        <f t="shared" ref="K29:K45" si="9">SUM(G29+I29-J29)</f>
        <v>73.512</v>
      </c>
      <c r="L29" s="28"/>
      <c r="M29" s="28"/>
      <c r="N29" s="28"/>
      <c r="O29" s="28">
        <v>17.414000000000001</v>
      </c>
      <c r="P29" s="28">
        <v>0.79630000000000001</v>
      </c>
      <c r="Q29" s="28">
        <f t="shared" ref="Q29:Q45" si="10">SUM(K29+O29-P29)</f>
        <v>90.1297</v>
      </c>
      <c r="R29" s="28"/>
      <c r="S29" s="28"/>
      <c r="T29" s="28"/>
      <c r="U29" s="82">
        <v>30.652000000000001</v>
      </c>
      <c r="V29" s="82">
        <v>5.9700000000000003E-2</v>
      </c>
      <c r="W29" s="28">
        <f t="shared" ref="W29:W45" si="11">SUM(Q29+U29-V29)</f>
        <v>120.72199999999999</v>
      </c>
      <c r="X29" s="28"/>
      <c r="Y29" s="28"/>
      <c r="Z29" s="28"/>
      <c r="AA29" s="28">
        <v>10.522</v>
      </c>
      <c r="AB29" s="28">
        <v>3.4826000000000001</v>
      </c>
      <c r="AC29" s="28">
        <f>SUM(W29+AA29-AB29)</f>
        <v>127.76139999999999</v>
      </c>
      <c r="AD29" s="28"/>
      <c r="AE29" s="28"/>
      <c r="AF29" s="27">
        <v>41.728999999999999</v>
      </c>
      <c r="AG29" s="28">
        <f>SUM(AA29+U29+O29+I29)</f>
        <v>90.371000000000009</v>
      </c>
      <c r="AH29" s="28">
        <f t="shared" ref="AH29:AH47" si="12">SUM(AB29+V29+P29+J29)</f>
        <v>4.3385999999999996</v>
      </c>
      <c r="AI29" s="28">
        <f t="shared" ref="AI29:AI47" si="13">SUM(AF29+AG29-AH29)</f>
        <v>127.76140000000002</v>
      </c>
      <c r="AJ29" s="100"/>
    </row>
    <row r="30" spans="2:36">
      <c r="B30" s="141"/>
      <c r="C30" s="4">
        <f t="shared" ref="C30:C47" si="14">SUM(C29+1)</f>
        <v>2</v>
      </c>
      <c r="D30" s="15" t="s">
        <v>233</v>
      </c>
      <c r="E30" s="58" t="s">
        <v>234</v>
      </c>
      <c r="F30" s="65"/>
      <c r="G30" s="29">
        <v>0</v>
      </c>
      <c r="H30" s="28" t="s">
        <v>1</v>
      </c>
      <c r="I30" s="30">
        <v>0</v>
      </c>
      <c r="J30" s="30">
        <v>0</v>
      </c>
      <c r="K30" s="28">
        <f t="shared" si="9"/>
        <v>0</v>
      </c>
      <c r="L30" s="30"/>
      <c r="M30" s="30"/>
      <c r="N30" s="30"/>
      <c r="O30" s="30">
        <v>25.506</v>
      </c>
      <c r="P30" s="30">
        <v>0</v>
      </c>
      <c r="Q30" s="28">
        <f t="shared" si="10"/>
        <v>25.506</v>
      </c>
      <c r="R30" s="30"/>
      <c r="S30" s="30"/>
      <c r="T30" s="30"/>
      <c r="U30" s="30">
        <v>37.161999999999999</v>
      </c>
      <c r="V30" s="30">
        <v>0</v>
      </c>
      <c r="W30" s="28">
        <f t="shared" si="11"/>
        <v>62.667999999999999</v>
      </c>
      <c r="X30" s="30"/>
      <c r="Y30" s="30"/>
      <c r="Z30" s="30"/>
      <c r="AA30" s="30">
        <v>9.8699999999999992</v>
      </c>
      <c r="AB30" s="30">
        <v>0</v>
      </c>
      <c r="AC30" s="28">
        <f>SUM(W30+AA30-AB30)</f>
        <v>72.537999999999997</v>
      </c>
      <c r="AD30" s="30"/>
      <c r="AE30" s="30"/>
      <c r="AF30" s="29">
        <v>0</v>
      </c>
      <c r="AG30" s="28">
        <f>SUM(AA30+U30+O30+I30)</f>
        <v>72.537999999999997</v>
      </c>
      <c r="AH30" s="28">
        <f t="shared" si="12"/>
        <v>0</v>
      </c>
      <c r="AI30" s="28">
        <f t="shared" si="13"/>
        <v>72.537999999999997</v>
      </c>
      <c r="AJ30" s="100"/>
    </row>
    <row r="31" spans="2:36">
      <c r="B31" s="141"/>
      <c r="C31" s="4">
        <f t="shared" si="14"/>
        <v>3</v>
      </c>
      <c r="D31" s="15" t="s">
        <v>151</v>
      </c>
      <c r="E31" s="16" t="s">
        <v>50</v>
      </c>
      <c r="F31" s="61"/>
      <c r="G31" s="27">
        <v>1932.2226000000001</v>
      </c>
      <c r="H31" s="28" t="s">
        <v>1</v>
      </c>
      <c r="I31" s="37">
        <v>216.774</v>
      </c>
      <c r="J31" s="28">
        <v>174.8862</v>
      </c>
      <c r="K31" s="28">
        <f t="shared" si="9"/>
        <v>1974.1104</v>
      </c>
      <c r="L31" s="28"/>
      <c r="M31" s="28"/>
      <c r="N31" s="28"/>
      <c r="O31" s="28">
        <v>149.0128</v>
      </c>
      <c r="P31" s="28">
        <v>92.230900000000005</v>
      </c>
      <c r="Q31" s="28">
        <f t="shared" si="10"/>
        <v>2030.8923</v>
      </c>
      <c r="R31" s="28"/>
      <c r="S31" s="28"/>
      <c r="T31" s="28"/>
      <c r="U31" s="28">
        <v>988.81</v>
      </c>
      <c r="V31" s="28">
        <v>529.75720000000001</v>
      </c>
      <c r="W31" s="28">
        <f t="shared" si="11"/>
        <v>2489.9450999999999</v>
      </c>
      <c r="X31" s="28"/>
      <c r="Y31" s="28"/>
      <c r="Z31" s="28"/>
      <c r="AA31" s="28">
        <v>171.7944</v>
      </c>
      <c r="AB31" s="28">
        <v>755.68640000000005</v>
      </c>
      <c r="AC31" s="28">
        <f t="shared" ref="AC31:AC47" si="15">SUM(W31+AA31-AB31)</f>
        <v>1906.0530999999996</v>
      </c>
      <c r="AD31" s="28"/>
      <c r="AE31" s="28"/>
      <c r="AF31" s="27">
        <v>1932.2226000000001</v>
      </c>
      <c r="AG31" s="28">
        <f t="shared" ref="AG31:AG47" si="16">SUM(AA31+U31+O31+I31)</f>
        <v>1526.3912</v>
      </c>
      <c r="AH31" s="28">
        <f t="shared" si="12"/>
        <v>1552.5607</v>
      </c>
      <c r="AI31" s="28">
        <f t="shared" si="13"/>
        <v>1906.0531000000001</v>
      </c>
      <c r="AJ31" s="98"/>
    </row>
    <row r="32" spans="2:36" ht="12.75" customHeight="1">
      <c r="B32" s="141"/>
      <c r="C32" s="4">
        <f t="shared" si="14"/>
        <v>4</v>
      </c>
      <c r="D32" s="20" t="s">
        <v>152</v>
      </c>
      <c r="E32" s="1" t="s">
        <v>52</v>
      </c>
      <c r="F32" s="62"/>
      <c r="G32" s="29">
        <v>1048.3172999999999</v>
      </c>
      <c r="H32" s="28" t="s">
        <v>1</v>
      </c>
      <c r="I32" s="30">
        <v>460.154</v>
      </c>
      <c r="J32" s="30">
        <v>197.58369999999999</v>
      </c>
      <c r="K32" s="28">
        <f t="shared" si="9"/>
        <v>1310.8876</v>
      </c>
      <c r="L32" s="30"/>
      <c r="M32" s="30"/>
      <c r="N32" s="30"/>
      <c r="O32" s="30">
        <v>224.60900000000001</v>
      </c>
      <c r="P32" s="30">
        <v>265.35070000000002</v>
      </c>
      <c r="Q32" s="28">
        <f t="shared" si="10"/>
        <v>1270.1459</v>
      </c>
      <c r="R32" s="30"/>
      <c r="S32" s="30"/>
      <c r="T32" s="30"/>
      <c r="U32" s="30">
        <v>686.51800000000003</v>
      </c>
      <c r="V32" s="30">
        <v>724.57489999999996</v>
      </c>
      <c r="W32" s="28">
        <f t="shared" si="11"/>
        <v>1232.0889999999999</v>
      </c>
      <c r="X32" s="30"/>
      <c r="Y32" s="30"/>
      <c r="Z32" s="30"/>
      <c r="AA32" s="30">
        <v>419.56700000000001</v>
      </c>
      <c r="AB32" s="30">
        <v>470.16039999999998</v>
      </c>
      <c r="AC32" s="28">
        <f t="shared" si="15"/>
        <v>1181.4956</v>
      </c>
      <c r="AD32" s="30"/>
      <c r="AE32" s="30"/>
      <c r="AF32" s="29">
        <v>1048.3172999999999</v>
      </c>
      <c r="AG32" s="28">
        <f t="shared" si="16"/>
        <v>1790.848</v>
      </c>
      <c r="AH32" s="28">
        <f t="shared" si="12"/>
        <v>1657.6696999999997</v>
      </c>
      <c r="AI32" s="28">
        <f t="shared" si="13"/>
        <v>1181.4956</v>
      </c>
      <c r="AJ32" s="99"/>
    </row>
    <row r="33" spans="2:36">
      <c r="B33" s="141"/>
      <c r="C33" s="4">
        <f t="shared" si="14"/>
        <v>5</v>
      </c>
      <c r="D33" s="20" t="s">
        <v>153</v>
      </c>
      <c r="E33" s="1" t="s">
        <v>186</v>
      </c>
      <c r="F33" s="62"/>
      <c r="G33" s="29">
        <v>171.27269999999999</v>
      </c>
      <c r="H33" s="28" t="s">
        <v>1</v>
      </c>
      <c r="I33" s="30">
        <v>2536.6437000000001</v>
      </c>
      <c r="J33" s="30">
        <v>2238.5753</v>
      </c>
      <c r="K33" s="28">
        <f t="shared" si="9"/>
        <v>469.3411000000001</v>
      </c>
      <c r="L33" s="30"/>
      <c r="M33" s="30"/>
      <c r="N33" s="30"/>
      <c r="O33" s="30">
        <v>1806.8134</v>
      </c>
      <c r="P33" s="30">
        <v>1800.3382999999999</v>
      </c>
      <c r="Q33" s="28">
        <f t="shared" si="10"/>
        <v>475.81620000000021</v>
      </c>
      <c r="R33" s="30"/>
      <c r="S33" s="30"/>
      <c r="T33" s="30"/>
      <c r="U33" s="30">
        <v>1763.7537</v>
      </c>
      <c r="V33" s="30">
        <v>1773.3207</v>
      </c>
      <c r="W33" s="28">
        <f t="shared" si="11"/>
        <v>466.24920000000043</v>
      </c>
      <c r="X33" s="30"/>
      <c r="Y33" s="30"/>
      <c r="Z33" s="30"/>
      <c r="AA33" s="83">
        <v>0</v>
      </c>
      <c r="AB33" s="83">
        <v>0</v>
      </c>
      <c r="AC33" s="28">
        <f t="shared" si="15"/>
        <v>466.24920000000043</v>
      </c>
      <c r="AD33" s="30"/>
      <c r="AE33" s="30"/>
      <c r="AF33" s="29">
        <v>171.27269999999999</v>
      </c>
      <c r="AG33" s="28">
        <f t="shared" si="16"/>
        <v>6107.2108000000007</v>
      </c>
      <c r="AH33" s="28">
        <f t="shared" si="12"/>
        <v>5812.2343000000001</v>
      </c>
      <c r="AI33" s="28">
        <f t="shared" si="13"/>
        <v>466.2492000000002</v>
      </c>
      <c r="AJ33" s="99"/>
    </row>
    <row r="34" spans="2:36">
      <c r="B34" s="141"/>
      <c r="C34" s="4">
        <f t="shared" si="14"/>
        <v>6</v>
      </c>
      <c r="D34" s="20" t="s">
        <v>154</v>
      </c>
      <c r="E34" s="1" t="s">
        <v>51</v>
      </c>
      <c r="F34" s="62"/>
      <c r="G34" s="29">
        <v>74.388109999999998</v>
      </c>
      <c r="H34" s="28" t="s">
        <v>1</v>
      </c>
      <c r="I34" s="30">
        <v>10.824999999999999</v>
      </c>
      <c r="J34" s="30">
        <v>45.763100000000001</v>
      </c>
      <c r="K34" s="28">
        <f t="shared" si="9"/>
        <v>39.450009999999999</v>
      </c>
      <c r="L34" s="30"/>
      <c r="M34" s="30"/>
      <c r="N34" s="30"/>
      <c r="O34" s="30">
        <v>0.52900000000000003</v>
      </c>
      <c r="P34" s="30">
        <v>10.529</v>
      </c>
      <c r="Q34" s="28">
        <f t="shared" si="10"/>
        <v>29.450010000000002</v>
      </c>
      <c r="R34" s="30"/>
      <c r="S34" s="30"/>
      <c r="T34" s="30"/>
      <c r="U34" s="30">
        <v>30.531600000000001</v>
      </c>
      <c r="V34" s="30">
        <v>15.8134</v>
      </c>
      <c r="W34" s="28">
        <f t="shared" si="11"/>
        <v>44.168210000000002</v>
      </c>
      <c r="X34" s="30"/>
      <c r="Y34" s="30"/>
      <c r="Z34" s="30"/>
      <c r="AA34" s="30">
        <v>45.697000000000003</v>
      </c>
      <c r="AB34" s="30">
        <v>24.188700000000001</v>
      </c>
      <c r="AC34" s="28">
        <f t="shared" si="15"/>
        <v>65.676510000000007</v>
      </c>
      <c r="AD34" s="30"/>
      <c r="AE34" s="30"/>
      <c r="AF34" s="29">
        <v>74.388109999999998</v>
      </c>
      <c r="AG34" s="28">
        <f t="shared" si="16"/>
        <v>87.582599999999999</v>
      </c>
      <c r="AH34" s="28">
        <f t="shared" si="12"/>
        <v>96.294199999999989</v>
      </c>
      <c r="AI34" s="28">
        <f t="shared" si="13"/>
        <v>65.676510000000007</v>
      </c>
      <c r="AJ34" s="99"/>
    </row>
    <row r="35" spans="2:36">
      <c r="B35" s="141"/>
      <c r="C35" s="4">
        <f t="shared" si="14"/>
        <v>7</v>
      </c>
      <c r="D35" s="20" t="s">
        <v>159</v>
      </c>
      <c r="E35" s="1" t="s">
        <v>160</v>
      </c>
      <c r="F35" s="62"/>
      <c r="G35" s="29">
        <v>22.927800000000001</v>
      </c>
      <c r="H35" s="28" t="s">
        <v>1</v>
      </c>
      <c r="I35" s="30">
        <v>16.666499999999999</v>
      </c>
      <c r="J35" s="30">
        <v>5.5052000000000003</v>
      </c>
      <c r="K35" s="28">
        <f t="shared" si="9"/>
        <v>34.089100000000002</v>
      </c>
      <c r="L35" s="30"/>
      <c r="M35" s="30"/>
      <c r="N35" s="30"/>
      <c r="O35" s="30">
        <v>8.0158000000000005</v>
      </c>
      <c r="P35" s="30">
        <v>4.0199999999999996</v>
      </c>
      <c r="Q35" s="28">
        <f t="shared" si="10"/>
        <v>38.084900000000005</v>
      </c>
      <c r="R35" s="30"/>
      <c r="S35" s="30"/>
      <c r="T35" s="30"/>
      <c r="U35" s="83">
        <v>0</v>
      </c>
      <c r="V35" s="83">
        <v>4.0339</v>
      </c>
      <c r="W35" s="28">
        <f t="shared" si="11"/>
        <v>34.051000000000002</v>
      </c>
      <c r="X35" s="30"/>
      <c r="Y35" s="30"/>
      <c r="Z35" s="30"/>
      <c r="AA35" s="30">
        <v>9.8176000000000005</v>
      </c>
      <c r="AB35" s="30">
        <v>14.1594</v>
      </c>
      <c r="AC35" s="28">
        <f t="shared" si="15"/>
        <v>29.709200000000003</v>
      </c>
      <c r="AD35" s="30"/>
      <c r="AE35" s="30"/>
      <c r="AF35" s="29">
        <v>22.927800000000001</v>
      </c>
      <c r="AG35" s="28">
        <f t="shared" si="16"/>
        <v>34.499899999999997</v>
      </c>
      <c r="AH35" s="28">
        <f t="shared" si="12"/>
        <v>27.718499999999999</v>
      </c>
      <c r="AI35" s="28">
        <f t="shared" si="13"/>
        <v>29.709200000000003</v>
      </c>
      <c r="AJ35" s="99"/>
    </row>
    <row r="36" spans="2:36">
      <c r="B36" s="141"/>
      <c r="C36" s="4">
        <f t="shared" si="14"/>
        <v>8</v>
      </c>
      <c r="D36" s="20" t="s">
        <v>205</v>
      </c>
      <c r="E36" s="1" t="s">
        <v>206</v>
      </c>
      <c r="F36" s="62"/>
      <c r="G36" s="29">
        <v>8.5459999999999994</v>
      </c>
      <c r="H36" s="28" t="s">
        <v>1</v>
      </c>
      <c r="I36" s="30">
        <v>82.513999999999996</v>
      </c>
      <c r="J36" s="30">
        <v>57.048000000000002</v>
      </c>
      <c r="K36" s="28">
        <f t="shared" si="9"/>
        <v>34.012</v>
      </c>
      <c r="L36" s="30"/>
      <c r="M36" s="30"/>
      <c r="N36" s="30"/>
      <c r="O36" s="30">
        <v>12.962</v>
      </c>
      <c r="P36" s="30">
        <v>15.500400000000001</v>
      </c>
      <c r="Q36" s="28">
        <f t="shared" si="10"/>
        <v>31.473600000000005</v>
      </c>
      <c r="R36" s="30"/>
      <c r="S36" s="30"/>
      <c r="T36" s="30"/>
      <c r="U36" s="30">
        <v>70.915999999999997</v>
      </c>
      <c r="V36" s="76" t="s">
        <v>256</v>
      </c>
      <c r="W36" s="28">
        <v>55.896099999999997</v>
      </c>
      <c r="X36" s="30"/>
      <c r="Y36" s="30"/>
      <c r="Z36" s="30"/>
      <c r="AA36" s="30">
        <v>51.027999999999999</v>
      </c>
      <c r="AB36" s="30">
        <v>49.3765</v>
      </c>
      <c r="AC36" s="28">
        <f t="shared" si="15"/>
        <v>57.547599999999996</v>
      </c>
      <c r="AD36" s="30"/>
      <c r="AE36" s="30"/>
      <c r="AF36" s="29">
        <f>SUM(G36)</f>
        <v>8.5459999999999994</v>
      </c>
      <c r="AG36" s="28">
        <f>SUM(I36+O36+U36+AA36)</f>
        <v>217.42</v>
      </c>
      <c r="AH36" s="77">
        <v>168.41839999999999</v>
      </c>
      <c r="AI36" s="28">
        <f>SUM(AF36+AG36-AH36)</f>
        <v>57.547599999999989</v>
      </c>
      <c r="AJ36" s="99"/>
    </row>
    <row r="37" spans="2:36">
      <c r="B37" s="141"/>
      <c r="C37" s="4">
        <f t="shared" si="14"/>
        <v>9</v>
      </c>
      <c r="D37" s="20" t="s">
        <v>155</v>
      </c>
      <c r="E37" s="1" t="s">
        <v>134</v>
      </c>
      <c r="F37" s="62"/>
      <c r="G37" s="29">
        <v>0</v>
      </c>
      <c r="H37" s="28" t="s">
        <v>1</v>
      </c>
      <c r="I37" s="30">
        <v>0</v>
      </c>
      <c r="J37" s="30">
        <v>0</v>
      </c>
      <c r="K37" s="28">
        <f t="shared" si="9"/>
        <v>0</v>
      </c>
      <c r="L37" s="30"/>
      <c r="M37" s="30"/>
      <c r="N37" s="30"/>
      <c r="O37" s="30">
        <v>4.7469999999999999</v>
      </c>
      <c r="P37" s="30">
        <v>4.7469999999999999</v>
      </c>
      <c r="Q37" s="28">
        <f t="shared" si="10"/>
        <v>0</v>
      </c>
      <c r="R37" s="30"/>
      <c r="S37" s="30"/>
      <c r="T37" s="30"/>
      <c r="U37" s="30">
        <v>8.9359999999999999</v>
      </c>
      <c r="V37" s="30">
        <v>3.2040000000000002</v>
      </c>
      <c r="W37" s="28">
        <f t="shared" si="11"/>
        <v>5.7319999999999993</v>
      </c>
      <c r="X37" s="30"/>
      <c r="Y37" s="30"/>
      <c r="Z37" s="30"/>
      <c r="AA37" s="30">
        <v>2.984</v>
      </c>
      <c r="AB37" s="30">
        <v>0</v>
      </c>
      <c r="AC37" s="28">
        <f t="shared" si="15"/>
        <v>8.7159999999999993</v>
      </c>
      <c r="AD37" s="30"/>
      <c r="AE37" s="30"/>
      <c r="AF37" s="29">
        <v>0</v>
      </c>
      <c r="AG37" s="28">
        <f t="shared" si="16"/>
        <v>16.667000000000002</v>
      </c>
      <c r="AH37" s="28">
        <f t="shared" si="12"/>
        <v>7.9510000000000005</v>
      </c>
      <c r="AI37" s="28">
        <f t="shared" si="13"/>
        <v>8.7160000000000011</v>
      </c>
      <c r="AJ37" s="99"/>
    </row>
    <row r="38" spans="2:36">
      <c r="B38" s="141"/>
      <c r="C38" s="4">
        <f t="shared" si="14"/>
        <v>10</v>
      </c>
      <c r="D38" s="20" t="s">
        <v>254</v>
      </c>
      <c r="E38" s="1" t="s">
        <v>255</v>
      </c>
      <c r="F38" s="62"/>
      <c r="G38" s="29">
        <v>12.439</v>
      </c>
      <c r="H38" s="28" t="s">
        <v>1</v>
      </c>
      <c r="I38" s="30">
        <v>10.673</v>
      </c>
      <c r="J38" s="30">
        <v>11.22</v>
      </c>
      <c r="K38" s="28">
        <f t="shared" si="9"/>
        <v>11.892000000000001</v>
      </c>
      <c r="L38" s="30"/>
      <c r="M38" s="30"/>
      <c r="N38" s="30"/>
      <c r="O38" s="30">
        <v>0</v>
      </c>
      <c r="P38" s="30">
        <v>0</v>
      </c>
      <c r="Q38" s="28">
        <f t="shared" si="10"/>
        <v>11.892000000000001</v>
      </c>
      <c r="R38" s="30"/>
      <c r="S38" s="30"/>
      <c r="T38" s="30"/>
      <c r="U38" s="30">
        <v>13.712</v>
      </c>
      <c r="V38" s="30">
        <v>2.6880000000000002</v>
      </c>
      <c r="W38" s="28">
        <f t="shared" si="11"/>
        <v>22.916</v>
      </c>
      <c r="X38" s="30"/>
      <c r="Y38" s="30"/>
      <c r="Z38" s="30"/>
      <c r="AA38" s="30">
        <v>69.31</v>
      </c>
      <c r="AB38" s="30">
        <v>21.437999999999999</v>
      </c>
      <c r="AC38" s="28">
        <f t="shared" si="15"/>
        <v>70.787999999999997</v>
      </c>
      <c r="AD38" s="30"/>
      <c r="AE38" s="30"/>
      <c r="AF38" s="29">
        <f>SUM(G38)</f>
        <v>12.439</v>
      </c>
      <c r="AG38" s="28">
        <f t="shared" si="16"/>
        <v>93.695000000000007</v>
      </c>
      <c r="AH38" s="28">
        <f t="shared" si="12"/>
        <v>35.345999999999997</v>
      </c>
      <c r="AI38" s="28">
        <f t="shared" si="13"/>
        <v>70.788000000000011</v>
      </c>
      <c r="AJ38" s="99"/>
    </row>
    <row r="39" spans="2:36">
      <c r="B39" s="141"/>
      <c r="C39" s="4">
        <f t="shared" si="14"/>
        <v>11</v>
      </c>
      <c r="D39" s="20" t="s">
        <v>156</v>
      </c>
      <c r="E39" s="1" t="s">
        <v>133</v>
      </c>
      <c r="F39" s="62"/>
      <c r="G39" s="29">
        <v>0</v>
      </c>
      <c r="H39" s="28" t="s">
        <v>1</v>
      </c>
      <c r="I39" s="30">
        <v>0</v>
      </c>
      <c r="J39" s="30">
        <v>0</v>
      </c>
      <c r="K39" s="28">
        <f t="shared" si="9"/>
        <v>0</v>
      </c>
      <c r="L39" s="30"/>
      <c r="M39" s="30"/>
      <c r="N39" s="30"/>
      <c r="O39" s="30">
        <v>17.881699999999999</v>
      </c>
      <c r="P39" s="30">
        <v>17.881699999999999</v>
      </c>
      <c r="Q39" s="28">
        <f t="shared" si="10"/>
        <v>0</v>
      </c>
      <c r="R39" s="30"/>
      <c r="S39" s="30"/>
      <c r="T39" s="30"/>
      <c r="U39" s="30">
        <v>0</v>
      </c>
      <c r="V39" s="30">
        <v>0</v>
      </c>
      <c r="W39" s="28">
        <f t="shared" si="11"/>
        <v>0</v>
      </c>
      <c r="X39" s="30"/>
      <c r="Y39" s="30"/>
      <c r="Z39" s="30"/>
      <c r="AA39" s="30">
        <v>0</v>
      </c>
      <c r="AB39" s="30">
        <v>0</v>
      </c>
      <c r="AC39" s="28">
        <f t="shared" si="15"/>
        <v>0</v>
      </c>
      <c r="AD39" s="30"/>
      <c r="AE39" s="30"/>
      <c r="AF39" s="29">
        <v>0</v>
      </c>
      <c r="AG39" s="28">
        <f t="shared" si="16"/>
        <v>17.881699999999999</v>
      </c>
      <c r="AH39" s="28">
        <f t="shared" si="12"/>
        <v>17.881699999999999</v>
      </c>
      <c r="AI39" s="28">
        <f t="shared" si="13"/>
        <v>0</v>
      </c>
      <c r="AJ39" s="99"/>
    </row>
    <row r="40" spans="2:36">
      <c r="B40" s="141"/>
      <c r="C40" s="4">
        <f t="shared" si="14"/>
        <v>12</v>
      </c>
      <c r="D40" s="20" t="s">
        <v>157</v>
      </c>
      <c r="E40" s="1" t="s">
        <v>53</v>
      </c>
      <c r="F40" s="62"/>
      <c r="G40" s="29">
        <v>0</v>
      </c>
      <c r="H40" s="28" t="s">
        <v>1</v>
      </c>
      <c r="I40" s="30">
        <v>0</v>
      </c>
      <c r="J40" s="30">
        <v>0</v>
      </c>
      <c r="K40" s="28">
        <f t="shared" si="9"/>
        <v>0</v>
      </c>
      <c r="L40" s="30"/>
      <c r="M40" s="30"/>
      <c r="N40" s="30"/>
      <c r="O40" s="30">
        <v>2.85</v>
      </c>
      <c r="P40" s="30">
        <v>0.69255</v>
      </c>
      <c r="Q40" s="28">
        <f t="shared" si="10"/>
        <v>2.1574499999999999</v>
      </c>
      <c r="R40" s="30"/>
      <c r="S40" s="30"/>
      <c r="T40" s="30"/>
      <c r="U40" s="30">
        <v>0</v>
      </c>
      <c r="V40" s="30">
        <v>9.3600000000000003E-2</v>
      </c>
      <c r="W40" s="28">
        <f t="shared" si="11"/>
        <v>2.06385</v>
      </c>
      <c r="X40" s="30"/>
      <c r="Y40" s="30"/>
      <c r="Z40" s="30"/>
      <c r="AA40" s="30">
        <v>2.2824</v>
      </c>
      <c r="AB40" s="30">
        <v>2.0638999999999998</v>
      </c>
      <c r="AC40" s="28">
        <f t="shared" si="15"/>
        <v>2.2823499999999997</v>
      </c>
      <c r="AD40" s="30"/>
      <c r="AE40" s="30"/>
      <c r="AF40" s="29">
        <v>0</v>
      </c>
      <c r="AG40" s="28">
        <f t="shared" si="16"/>
        <v>5.1324000000000005</v>
      </c>
      <c r="AH40" s="28">
        <f t="shared" si="12"/>
        <v>2.8500499999999995</v>
      </c>
      <c r="AI40" s="28">
        <f t="shared" si="13"/>
        <v>2.282350000000001</v>
      </c>
      <c r="AJ40" s="99"/>
    </row>
    <row r="41" spans="2:36">
      <c r="B41" s="141"/>
      <c r="C41" s="4">
        <f t="shared" si="14"/>
        <v>13</v>
      </c>
      <c r="D41" s="20" t="s">
        <v>250</v>
      </c>
      <c r="E41" s="1" t="s">
        <v>251</v>
      </c>
      <c r="F41" s="62"/>
      <c r="G41" s="29">
        <v>0</v>
      </c>
      <c r="H41" s="28" t="s">
        <v>1</v>
      </c>
      <c r="I41" s="30">
        <v>0</v>
      </c>
      <c r="J41" s="30">
        <v>0</v>
      </c>
      <c r="K41" s="28">
        <f t="shared" si="9"/>
        <v>0</v>
      </c>
      <c r="L41" s="30"/>
      <c r="M41" s="30"/>
      <c r="N41" s="30"/>
      <c r="O41" s="30">
        <v>440.34699999999998</v>
      </c>
      <c r="P41" s="30">
        <v>0</v>
      </c>
      <c r="Q41" s="28">
        <f t="shared" si="10"/>
        <v>440.34699999999998</v>
      </c>
      <c r="R41" s="30"/>
      <c r="S41" s="30"/>
      <c r="T41" s="30"/>
      <c r="U41" s="30">
        <v>133.21700000000001</v>
      </c>
      <c r="V41" s="30">
        <v>0</v>
      </c>
      <c r="W41" s="28">
        <f t="shared" si="11"/>
        <v>573.56399999999996</v>
      </c>
      <c r="X41" s="30"/>
      <c r="Y41" s="30"/>
      <c r="Z41" s="30"/>
      <c r="AA41" s="83">
        <v>255.22900000000001</v>
      </c>
      <c r="AB41" s="83">
        <v>0</v>
      </c>
      <c r="AC41" s="28">
        <f>SUM(W41+AA41-AB41)</f>
        <v>828.79300000000001</v>
      </c>
      <c r="AD41" s="30"/>
      <c r="AE41" s="30"/>
      <c r="AF41" s="29">
        <v>0</v>
      </c>
      <c r="AG41" s="28">
        <f t="shared" si="16"/>
        <v>828.79300000000001</v>
      </c>
      <c r="AH41" s="28">
        <f t="shared" si="12"/>
        <v>0</v>
      </c>
      <c r="AI41" s="28">
        <f t="shared" si="13"/>
        <v>828.79300000000001</v>
      </c>
      <c r="AJ41" s="99"/>
    </row>
    <row r="42" spans="2:36">
      <c r="B42" s="141"/>
      <c r="C42" s="4">
        <f t="shared" si="14"/>
        <v>14</v>
      </c>
      <c r="D42" s="20" t="s">
        <v>207</v>
      </c>
      <c r="E42" s="1" t="s">
        <v>208</v>
      </c>
      <c r="F42" s="62"/>
      <c r="G42" s="29">
        <v>0</v>
      </c>
      <c r="H42" s="28" t="s">
        <v>1</v>
      </c>
      <c r="I42" s="30">
        <v>0</v>
      </c>
      <c r="J42" s="30">
        <v>0</v>
      </c>
      <c r="K42" s="28">
        <f t="shared" si="9"/>
        <v>0</v>
      </c>
      <c r="L42" s="30"/>
      <c r="M42" s="30"/>
      <c r="N42" s="30"/>
      <c r="O42" s="30">
        <v>0</v>
      </c>
      <c r="P42" s="30">
        <v>0</v>
      </c>
      <c r="Q42" s="28">
        <f t="shared" si="10"/>
        <v>0</v>
      </c>
      <c r="R42" s="30"/>
      <c r="S42" s="30"/>
      <c r="T42" s="30"/>
      <c r="U42" s="30">
        <v>0</v>
      </c>
      <c r="V42" s="30">
        <v>0</v>
      </c>
      <c r="W42" s="28">
        <f t="shared" si="11"/>
        <v>0</v>
      </c>
      <c r="X42" s="30"/>
      <c r="Y42" s="30"/>
      <c r="Z42" s="30"/>
      <c r="AA42" s="30">
        <v>0</v>
      </c>
      <c r="AB42" s="30">
        <v>0</v>
      </c>
      <c r="AC42" s="28">
        <f t="shared" si="15"/>
        <v>0</v>
      </c>
      <c r="AD42" s="30"/>
      <c r="AE42" s="30"/>
      <c r="AF42" s="29">
        <v>0</v>
      </c>
      <c r="AG42" s="28">
        <f t="shared" si="16"/>
        <v>0</v>
      </c>
      <c r="AH42" s="28">
        <f t="shared" si="12"/>
        <v>0</v>
      </c>
      <c r="AI42" s="28">
        <f t="shared" si="13"/>
        <v>0</v>
      </c>
      <c r="AJ42" s="99"/>
    </row>
    <row r="43" spans="2:36">
      <c r="B43" s="141"/>
      <c r="C43" s="4">
        <f t="shared" si="14"/>
        <v>15</v>
      </c>
      <c r="D43" s="20" t="s">
        <v>221</v>
      </c>
      <c r="E43" s="1" t="s">
        <v>222</v>
      </c>
      <c r="F43" s="62"/>
      <c r="G43" s="29">
        <v>0</v>
      </c>
      <c r="H43" s="28" t="s">
        <v>1</v>
      </c>
      <c r="I43" s="30">
        <v>0</v>
      </c>
      <c r="J43" s="30">
        <v>0</v>
      </c>
      <c r="K43" s="28">
        <f t="shared" si="9"/>
        <v>0</v>
      </c>
      <c r="L43" s="30"/>
      <c r="M43" s="30"/>
      <c r="N43" s="30"/>
      <c r="O43" s="30">
        <v>0</v>
      </c>
      <c r="P43" s="30">
        <v>0</v>
      </c>
      <c r="Q43" s="28">
        <f t="shared" si="10"/>
        <v>0</v>
      </c>
      <c r="R43" s="30"/>
      <c r="S43" s="30"/>
      <c r="T43" s="30"/>
      <c r="U43" s="30">
        <v>0</v>
      </c>
      <c r="V43" s="30">
        <v>0</v>
      </c>
      <c r="W43" s="28">
        <f t="shared" si="11"/>
        <v>0</v>
      </c>
      <c r="X43" s="30"/>
      <c r="Y43" s="30"/>
      <c r="Z43" s="30"/>
      <c r="AA43" s="30">
        <v>0</v>
      </c>
      <c r="AB43" s="30">
        <v>0</v>
      </c>
      <c r="AC43" s="28">
        <f t="shared" si="15"/>
        <v>0</v>
      </c>
      <c r="AD43" s="30"/>
      <c r="AE43" s="30"/>
      <c r="AF43" s="29">
        <v>0</v>
      </c>
      <c r="AG43" s="28">
        <f t="shared" si="16"/>
        <v>0</v>
      </c>
      <c r="AH43" s="28">
        <f t="shared" si="12"/>
        <v>0</v>
      </c>
      <c r="AI43" s="28">
        <f t="shared" si="13"/>
        <v>0</v>
      </c>
      <c r="AJ43" s="99"/>
    </row>
    <row r="44" spans="2:36">
      <c r="B44" s="141"/>
      <c r="C44" s="4">
        <f t="shared" si="14"/>
        <v>16</v>
      </c>
      <c r="D44" s="20" t="s">
        <v>150</v>
      </c>
      <c r="E44" s="1" t="s">
        <v>223</v>
      </c>
      <c r="F44" s="62"/>
      <c r="G44" s="29">
        <v>0</v>
      </c>
      <c r="H44" s="28" t="s">
        <v>1</v>
      </c>
      <c r="I44" s="30">
        <v>8.2319999999999993</v>
      </c>
      <c r="J44" s="30">
        <v>8.2319999999999993</v>
      </c>
      <c r="K44" s="28">
        <f t="shared" si="9"/>
        <v>0</v>
      </c>
      <c r="L44" s="30"/>
      <c r="M44" s="30"/>
      <c r="N44" s="30"/>
      <c r="O44" s="30">
        <v>0</v>
      </c>
      <c r="P44" s="30">
        <v>0</v>
      </c>
      <c r="Q44" s="28">
        <f t="shared" si="10"/>
        <v>0</v>
      </c>
      <c r="R44" s="30"/>
      <c r="S44" s="30"/>
      <c r="T44" s="30"/>
      <c r="U44" s="30">
        <v>0</v>
      </c>
      <c r="V44" s="30">
        <v>0</v>
      </c>
      <c r="W44" s="28">
        <f t="shared" si="11"/>
        <v>0</v>
      </c>
      <c r="X44" s="30"/>
      <c r="Y44" s="30"/>
      <c r="Z44" s="30"/>
      <c r="AA44" s="30">
        <v>0</v>
      </c>
      <c r="AB44" s="30">
        <v>0</v>
      </c>
      <c r="AC44" s="28">
        <f t="shared" si="15"/>
        <v>0</v>
      </c>
      <c r="AD44" s="30"/>
      <c r="AE44" s="30"/>
      <c r="AF44" s="29">
        <v>0</v>
      </c>
      <c r="AG44" s="28">
        <f t="shared" si="16"/>
        <v>8.2319999999999993</v>
      </c>
      <c r="AH44" s="28">
        <f t="shared" si="12"/>
        <v>8.2319999999999993</v>
      </c>
      <c r="AI44" s="28">
        <f t="shared" si="13"/>
        <v>0</v>
      </c>
      <c r="AJ44" s="99"/>
    </row>
    <row r="45" spans="2:36">
      <c r="B45" s="141"/>
      <c r="C45" s="4">
        <f t="shared" si="14"/>
        <v>17</v>
      </c>
      <c r="D45" s="20" t="s">
        <v>158</v>
      </c>
      <c r="E45" s="1" t="s">
        <v>54</v>
      </c>
      <c r="F45" s="62"/>
      <c r="G45" s="29">
        <v>0</v>
      </c>
      <c r="H45" s="28" t="s">
        <v>1</v>
      </c>
      <c r="I45" s="30">
        <v>0</v>
      </c>
      <c r="J45" s="30">
        <v>0</v>
      </c>
      <c r="K45" s="28">
        <f t="shared" si="9"/>
        <v>0</v>
      </c>
      <c r="L45" s="30"/>
      <c r="M45" s="30"/>
      <c r="N45" s="30"/>
      <c r="O45" s="30">
        <v>0</v>
      </c>
      <c r="P45" s="30">
        <v>0</v>
      </c>
      <c r="Q45" s="28">
        <f t="shared" si="10"/>
        <v>0</v>
      </c>
      <c r="R45" s="30"/>
      <c r="S45" s="30"/>
      <c r="T45" s="30"/>
      <c r="U45" s="30">
        <v>0</v>
      </c>
      <c r="V45" s="30">
        <v>0</v>
      </c>
      <c r="W45" s="28">
        <f t="shared" si="11"/>
        <v>0</v>
      </c>
      <c r="X45" s="30"/>
      <c r="Y45" s="30"/>
      <c r="Z45" s="30"/>
      <c r="AA45" s="30">
        <v>0</v>
      </c>
      <c r="AB45" s="30">
        <v>0</v>
      </c>
      <c r="AC45" s="28">
        <f t="shared" si="15"/>
        <v>0</v>
      </c>
      <c r="AD45" s="30"/>
      <c r="AE45" s="30"/>
      <c r="AF45" s="29">
        <v>0</v>
      </c>
      <c r="AG45" s="28">
        <f t="shared" si="16"/>
        <v>0</v>
      </c>
      <c r="AH45" s="28">
        <f t="shared" si="12"/>
        <v>0</v>
      </c>
      <c r="AI45" s="28">
        <f t="shared" si="13"/>
        <v>0</v>
      </c>
      <c r="AJ45" s="99"/>
    </row>
    <row r="46" spans="2:36">
      <c r="B46" s="141"/>
      <c r="C46" s="4">
        <f t="shared" si="14"/>
        <v>18</v>
      </c>
      <c r="D46" s="20" t="s">
        <v>273</v>
      </c>
      <c r="E46" s="1" t="s">
        <v>274</v>
      </c>
      <c r="F46" s="62"/>
      <c r="G46" s="29">
        <v>0</v>
      </c>
      <c r="H46" s="28" t="s">
        <v>1</v>
      </c>
      <c r="I46" s="30">
        <v>0</v>
      </c>
      <c r="J46" s="30">
        <v>0</v>
      </c>
      <c r="K46" s="28">
        <f>SUM(G46+I46-J46)</f>
        <v>0</v>
      </c>
      <c r="L46" s="30"/>
      <c r="M46" s="30"/>
      <c r="N46" s="30"/>
      <c r="O46" s="30">
        <v>0</v>
      </c>
      <c r="P46" s="30">
        <v>0</v>
      </c>
      <c r="Q46" s="28">
        <f>SUM(K46+O46-P46)</f>
        <v>0</v>
      </c>
      <c r="R46" s="30"/>
      <c r="S46" s="30"/>
      <c r="T46" s="30"/>
      <c r="U46" s="30">
        <v>0</v>
      </c>
      <c r="V46" s="30">
        <v>0</v>
      </c>
      <c r="W46" s="28">
        <f>SUM(Q46+U46-V46)</f>
        <v>0</v>
      </c>
      <c r="X46" s="30"/>
      <c r="Y46" s="30"/>
      <c r="Z46" s="30"/>
      <c r="AA46" s="30">
        <v>0</v>
      </c>
      <c r="AB46" s="30">
        <v>0</v>
      </c>
      <c r="AC46" s="28">
        <f>SUM(W46+AA46-AB46)</f>
        <v>0</v>
      </c>
      <c r="AD46" s="30"/>
      <c r="AE46" s="30"/>
      <c r="AF46" s="29">
        <v>0</v>
      </c>
      <c r="AG46" s="28">
        <f>SUM(AA46+U46+O46+I46)</f>
        <v>0</v>
      </c>
      <c r="AH46" s="28">
        <f>SUM(AB46+V46+P46+J46)</f>
        <v>0</v>
      </c>
      <c r="AI46" s="28">
        <f>SUM(AF46+AG46-AH46)</f>
        <v>0</v>
      </c>
      <c r="AJ46" s="99"/>
    </row>
    <row r="47" spans="2:36" ht="14.25" thickBot="1">
      <c r="B47" s="141"/>
      <c r="C47" s="4">
        <f t="shared" si="14"/>
        <v>19</v>
      </c>
      <c r="D47" s="20"/>
      <c r="E47" s="1"/>
      <c r="F47" s="62"/>
      <c r="G47" s="29"/>
      <c r="H47" s="28" t="s">
        <v>1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28">
        <f t="shared" si="15"/>
        <v>0</v>
      </c>
      <c r="AD47" s="30"/>
      <c r="AE47" s="30"/>
      <c r="AF47" s="29"/>
      <c r="AG47" s="28">
        <f t="shared" si="16"/>
        <v>0</v>
      </c>
      <c r="AH47" s="28">
        <f t="shared" si="12"/>
        <v>0</v>
      </c>
      <c r="AI47" s="28">
        <f t="shared" si="13"/>
        <v>0</v>
      </c>
      <c r="AJ47" s="99"/>
    </row>
    <row r="48" spans="2:36" ht="14.25" thickBot="1">
      <c r="B48" s="122" t="s">
        <v>19</v>
      </c>
      <c r="C48" s="123"/>
      <c r="D48" s="123"/>
      <c r="E48" s="19" t="s">
        <v>17</v>
      </c>
      <c r="F48" s="64"/>
      <c r="G48" s="35">
        <f>SUM(G29:G47)</f>
        <v>3311.8425099999995</v>
      </c>
      <c r="H48" s="45" t="s">
        <v>1</v>
      </c>
      <c r="I48" s="35">
        <f t="shared" ref="I48:AI48" si="17">SUM(I29:I47)</f>
        <v>3374.2651999999994</v>
      </c>
      <c r="J48" s="35">
        <f t="shared" si="17"/>
        <v>2738.8134999999997</v>
      </c>
      <c r="K48" s="35">
        <f t="shared" si="17"/>
        <v>3947.2942100000005</v>
      </c>
      <c r="L48" s="35">
        <f t="shared" si="17"/>
        <v>0</v>
      </c>
      <c r="M48" s="35">
        <f t="shared" si="17"/>
        <v>0</v>
      </c>
      <c r="N48" s="35">
        <f t="shared" si="17"/>
        <v>0</v>
      </c>
      <c r="O48" s="35">
        <f t="shared" si="17"/>
        <v>2710.6876999999995</v>
      </c>
      <c r="P48" s="35">
        <f t="shared" si="17"/>
        <v>2212.0868499999997</v>
      </c>
      <c r="Q48" s="35">
        <f t="shared" si="17"/>
        <v>4445.8950599999998</v>
      </c>
      <c r="R48" s="35">
        <f t="shared" si="17"/>
        <v>0</v>
      </c>
      <c r="S48" s="35">
        <f t="shared" si="17"/>
        <v>0</v>
      </c>
      <c r="T48" s="35">
        <f t="shared" si="17"/>
        <v>0</v>
      </c>
      <c r="U48" s="35">
        <f t="shared" si="17"/>
        <v>3764.2083000000002</v>
      </c>
      <c r="V48" s="35">
        <f t="shared" si="17"/>
        <v>3053.5454</v>
      </c>
      <c r="W48" s="35">
        <f t="shared" si="17"/>
        <v>5110.0644600000005</v>
      </c>
      <c r="X48" s="35">
        <f t="shared" si="17"/>
        <v>0</v>
      </c>
      <c r="Y48" s="35">
        <f t="shared" si="17"/>
        <v>0</v>
      </c>
      <c r="Z48" s="35">
        <f t="shared" si="17"/>
        <v>0</v>
      </c>
      <c r="AA48" s="35">
        <f t="shared" si="17"/>
        <v>1048.1014000000002</v>
      </c>
      <c r="AB48" s="35">
        <f t="shared" si="17"/>
        <v>1340.5559000000003</v>
      </c>
      <c r="AC48" s="35">
        <f t="shared" si="17"/>
        <v>4817.6099599999989</v>
      </c>
      <c r="AD48" s="35">
        <f t="shared" si="17"/>
        <v>0</v>
      </c>
      <c r="AE48" s="35">
        <f t="shared" si="17"/>
        <v>0</v>
      </c>
      <c r="AF48" s="35">
        <f t="shared" si="17"/>
        <v>3311.8425099999995</v>
      </c>
      <c r="AG48" s="35">
        <f t="shared" si="17"/>
        <v>10897.2626</v>
      </c>
      <c r="AH48" s="35">
        <f t="shared" si="17"/>
        <v>9391.4951499999988</v>
      </c>
      <c r="AI48" s="81">
        <f t="shared" si="17"/>
        <v>4817.6099599999998</v>
      </c>
      <c r="AJ48" s="53"/>
    </row>
    <row r="49" spans="2:36">
      <c r="B49" s="148" t="s">
        <v>20</v>
      </c>
      <c r="C49" s="9">
        <v>1</v>
      </c>
      <c r="D49" s="41" t="s">
        <v>135</v>
      </c>
      <c r="E49" s="21" t="s">
        <v>136</v>
      </c>
      <c r="F49" s="65"/>
      <c r="G49" s="27">
        <v>385.7</v>
      </c>
      <c r="H49" s="28" t="s">
        <v>1</v>
      </c>
      <c r="I49" s="28">
        <v>1323.7</v>
      </c>
      <c r="J49" s="28">
        <v>1091.0854999999999</v>
      </c>
      <c r="K49" s="28">
        <f t="shared" ref="K49:K68" si="18">SUM(G49+I49-J49)</f>
        <v>618.31450000000018</v>
      </c>
      <c r="L49" s="28"/>
      <c r="M49" s="28"/>
      <c r="N49" s="28"/>
      <c r="O49" s="28">
        <v>797</v>
      </c>
      <c r="P49" s="28">
        <v>520.53700000000003</v>
      </c>
      <c r="Q49" s="28">
        <f t="shared" ref="Q49:Q68" si="19">SUM(K49+O49-P49)</f>
        <v>894.77750000000015</v>
      </c>
      <c r="R49" s="28"/>
      <c r="S49" s="28"/>
      <c r="T49" s="28"/>
      <c r="U49" s="82">
        <v>609</v>
      </c>
      <c r="V49" s="28">
        <v>676.46050000000002</v>
      </c>
      <c r="W49" s="28">
        <f t="shared" ref="W49:W68" si="20">SUM(Q49+U49-V49)</f>
        <v>827.31700000000012</v>
      </c>
      <c r="X49" s="28"/>
      <c r="Y49" s="28"/>
      <c r="Z49" s="28"/>
      <c r="AA49" s="28">
        <v>428</v>
      </c>
      <c r="AB49" s="28">
        <v>806.91700000000003</v>
      </c>
      <c r="AC49" s="28">
        <f t="shared" ref="AC49:AC69" si="21">SUM(W49+AA49-AB49)</f>
        <v>448.4</v>
      </c>
      <c r="AD49" s="28"/>
      <c r="AE49" s="28"/>
      <c r="AF49" s="27">
        <v>385.7</v>
      </c>
      <c r="AG49" s="28">
        <f t="shared" ref="AG49:AG66" si="22">SUM(AA49+U49+O49+I49)</f>
        <v>3157.7</v>
      </c>
      <c r="AH49" s="82">
        <f t="shared" ref="AH49:AH66" si="23">SUM(AB49+++V49+P49+J49)</f>
        <v>3095</v>
      </c>
      <c r="AI49" s="28">
        <f t="shared" ref="AI49:AI68" si="24">SUM(AF49+AG49-AH49)</f>
        <v>448.39999999999964</v>
      </c>
      <c r="AJ49" s="101"/>
    </row>
    <row r="50" spans="2:36">
      <c r="B50" s="143"/>
      <c r="C50" s="4">
        <f>SUM(C49+1)</f>
        <v>2</v>
      </c>
      <c r="D50" s="40" t="s">
        <v>149</v>
      </c>
      <c r="E50" s="22" t="s">
        <v>272</v>
      </c>
      <c r="F50" s="65"/>
      <c r="G50" s="27">
        <v>3.242</v>
      </c>
      <c r="H50" s="28" t="s">
        <v>1</v>
      </c>
      <c r="I50" s="30">
        <v>289.84399999999999</v>
      </c>
      <c r="J50" s="30">
        <v>293.08600000000001</v>
      </c>
      <c r="K50" s="28">
        <f t="shared" si="18"/>
        <v>0</v>
      </c>
      <c r="L50" s="28"/>
      <c r="M50" s="28"/>
      <c r="N50" s="28"/>
      <c r="O50" s="30">
        <v>217.57400000000001</v>
      </c>
      <c r="P50" s="30">
        <v>217.57400000000001</v>
      </c>
      <c r="Q50" s="28">
        <f t="shared" si="19"/>
        <v>0</v>
      </c>
      <c r="R50" s="28"/>
      <c r="S50" s="28"/>
      <c r="T50" s="28"/>
      <c r="U50" s="30">
        <v>109.15900000000001</v>
      </c>
      <c r="V50" s="30">
        <v>97.715000000000003</v>
      </c>
      <c r="W50" s="28">
        <f t="shared" si="20"/>
        <v>11.444000000000003</v>
      </c>
      <c r="X50" s="28"/>
      <c r="Y50" s="28"/>
      <c r="Z50" s="28"/>
      <c r="AA50" s="28">
        <v>375.12799999999999</v>
      </c>
      <c r="AB50" s="28">
        <v>381.62400000000002</v>
      </c>
      <c r="AC50" s="28">
        <f t="shared" si="21"/>
        <v>4.9479999999999791</v>
      </c>
      <c r="AD50" s="28"/>
      <c r="AE50" s="28"/>
      <c r="AF50" s="27">
        <v>3.242</v>
      </c>
      <c r="AG50" s="28">
        <f t="shared" si="22"/>
        <v>991.70499999999993</v>
      </c>
      <c r="AH50" s="28">
        <f t="shared" si="23"/>
        <v>989.99900000000002</v>
      </c>
      <c r="AI50" s="28">
        <f t="shared" si="24"/>
        <v>4.9479999999998654</v>
      </c>
      <c r="AJ50" s="98"/>
    </row>
    <row r="51" spans="2:36">
      <c r="B51" s="143"/>
      <c r="C51" s="4">
        <f t="shared" ref="C51:C68" si="25">SUM(C50+1)</f>
        <v>3</v>
      </c>
      <c r="D51" s="40" t="s">
        <v>258</v>
      </c>
      <c r="E51" s="22" t="s">
        <v>259</v>
      </c>
      <c r="F51" s="65"/>
      <c r="G51" s="29">
        <v>0</v>
      </c>
      <c r="H51" s="28" t="s">
        <v>1</v>
      </c>
      <c r="I51" s="30">
        <v>0</v>
      </c>
      <c r="J51" s="30">
        <v>0</v>
      </c>
      <c r="K51" s="28">
        <f t="shared" si="18"/>
        <v>0</v>
      </c>
      <c r="L51" s="30"/>
      <c r="M51" s="30"/>
      <c r="N51" s="30"/>
      <c r="O51" s="30">
        <v>0</v>
      </c>
      <c r="P51" s="30">
        <v>0</v>
      </c>
      <c r="Q51" s="28">
        <f t="shared" si="19"/>
        <v>0</v>
      </c>
      <c r="R51" s="30"/>
      <c r="S51" s="30"/>
      <c r="T51" s="30"/>
      <c r="U51" s="30">
        <v>122.85</v>
      </c>
      <c r="V51" s="30">
        <v>122.85</v>
      </c>
      <c r="W51" s="28">
        <f t="shared" si="20"/>
        <v>0</v>
      </c>
      <c r="X51" s="30"/>
      <c r="Y51" s="30"/>
      <c r="Z51" s="30"/>
      <c r="AA51" s="30">
        <v>0</v>
      </c>
      <c r="AB51" s="30">
        <v>0</v>
      </c>
      <c r="AC51" s="28">
        <f t="shared" si="21"/>
        <v>0</v>
      </c>
      <c r="AD51" s="30"/>
      <c r="AE51" s="30"/>
      <c r="AF51" s="29">
        <v>0</v>
      </c>
      <c r="AG51" s="28">
        <f>SUM(AA51+U51+O51+I51)</f>
        <v>122.85</v>
      </c>
      <c r="AH51" s="28">
        <f>SUM(AB51+++V51+P51+J51)</f>
        <v>122.85</v>
      </c>
      <c r="AI51" s="28">
        <f t="shared" si="24"/>
        <v>0</v>
      </c>
      <c r="AJ51" s="98"/>
    </row>
    <row r="52" spans="2:36">
      <c r="B52" s="143"/>
      <c r="C52" s="4">
        <f t="shared" si="25"/>
        <v>4</v>
      </c>
      <c r="D52" s="23" t="s">
        <v>162</v>
      </c>
      <c r="E52" s="16" t="s">
        <v>55</v>
      </c>
      <c r="F52" s="61"/>
      <c r="G52" s="27">
        <v>64.915899999999993</v>
      </c>
      <c r="H52" s="28" t="s">
        <v>1</v>
      </c>
      <c r="I52" s="30">
        <v>0</v>
      </c>
      <c r="J52" s="30">
        <v>0</v>
      </c>
      <c r="K52" s="28">
        <f t="shared" si="18"/>
        <v>64.915899999999993</v>
      </c>
      <c r="L52" s="28"/>
      <c r="M52" s="28"/>
      <c r="N52" s="28"/>
      <c r="O52" s="30">
        <v>4.0999999999999996</v>
      </c>
      <c r="P52" s="30">
        <v>3.3195999999999999</v>
      </c>
      <c r="Q52" s="28">
        <f t="shared" si="19"/>
        <v>65.696299999999994</v>
      </c>
      <c r="R52" s="28"/>
      <c r="S52" s="28"/>
      <c r="T52" s="28"/>
      <c r="U52" s="30">
        <v>32.154200000000003</v>
      </c>
      <c r="V52" s="30">
        <v>38.843800000000002</v>
      </c>
      <c r="W52" s="28">
        <f t="shared" si="20"/>
        <v>59.006699999999995</v>
      </c>
      <c r="X52" s="28"/>
      <c r="Y52" s="28"/>
      <c r="Z52" s="28"/>
      <c r="AA52" s="28">
        <v>148.57220000000001</v>
      </c>
      <c r="AB52" s="28">
        <v>113.79259999999999</v>
      </c>
      <c r="AC52" s="28">
        <f t="shared" si="21"/>
        <v>93.786300000000011</v>
      </c>
      <c r="AD52" s="28"/>
      <c r="AE52" s="28"/>
      <c r="AF52" s="27">
        <v>64.915899999999993</v>
      </c>
      <c r="AG52" s="28">
        <f t="shared" si="22"/>
        <v>184.82640000000001</v>
      </c>
      <c r="AH52" s="28">
        <f t="shared" si="23"/>
        <v>155.95599999999999</v>
      </c>
      <c r="AI52" s="28">
        <f t="shared" si="24"/>
        <v>93.786300000000011</v>
      </c>
      <c r="AJ52" s="98"/>
    </row>
    <row r="53" spans="2:36">
      <c r="B53" s="143"/>
      <c r="C53" s="4">
        <f t="shared" si="25"/>
        <v>5</v>
      </c>
      <c r="D53" s="23" t="s">
        <v>283</v>
      </c>
      <c r="E53" s="16" t="s">
        <v>284</v>
      </c>
      <c r="F53" s="61"/>
      <c r="G53" s="29">
        <v>0</v>
      </c>
      <c r="H53" s="28" t="s">
        <v>1</v>
      </c>
      <c r="I53" s="30">
        <v>0</v>
      </c>
      <c r="J53" s="30">
        <v>0</v>
      </c>
      <c r="K53" s="28">
        <f>SUM(G53+I53-J53)</f>
        <v>0</v>
      </c>
      <c r="L53" s="30"/>
      <c r="M53" s="30"/>
      <c r="N53" s="30"/>
      <c r="O53" s="30">
        <v>0</v>
      </c>
      <c r="P53" s="30">
        <v>0</v>
      </c>
      <c r="Q53" s="28">
        <f>SUM(K53+O53-P53)</f>
        <v>0</v>
      </c>
      <c r="R53" s="30"/>
      <c r="S53" s="30"/>
      <c r="T53" s="30"/>
      <c r="U53" s="30">
        <v>0</v>
      </c>
      <c r="V53" s="30">
        <v>0</v>
      </c>
      <c r="W53" s="28">
        <f>SUM(Q53+U53-V53)</f>
        <v>0</v>
      </c>
      <c r="X53" s="30"/>
      <c r="Y53" s="30"/>
      <c r="Z53" s="30"/>
      <c r="AA53" s="30">
        <v>7.2469999999999999</v>
      </c>
      <c r="AB53" s="30">
        <v>0</v>
      </c>
      <c r="AC53" s="28">
        <f>SUM(W53+AA53-AB53)</f>
        <v>7.2469999999999999</v>
      </c>
      <c r="AD53" s="30"/>
      <c r="AE53" s="30"/>
      <c r="AF53" s="29">
        <v>0</v>
      </c>
      <c r="AG53" s="28">
        <f>SUM(AA53+U53+O53+I53)</f>
        <v>7.2469999999999999</v>
      </c>
      <c r="AH53" s="28">
        <f>SUM(AB53+++V53+P53+J53)</f>
        <v>0</v>
      </c>
      <c r="AI53" s="28">
        <f>SUM(AF53+AG53-AH53)</f>
        <v>7.2469999999999999</v>
      </c>
      <c r="AJ53" s="98"/>
    </row>
    <row r="54" spans="2:36">
      <c r="B54" s="143"/>
      <c r="C54" s="4">
        <f t="shared" si="25"/>
        <v>6</v>
      </c>
      <c r="D54" s="23" t="s">
        <v>260</v>
      </c>
      <c r="E54" s="16" t="s">
        <v>261</v>
      </c>
      <c r="F54" s="61"/>
      <c r="G54" s="27">
        <v>0</v>
      </c>
      <c r="H54" s="28" t="s">
        <v>1</v>
      </c>
      <c r="I54" s="30">
        <v>0</v>
      </c>
      <c r="J54" s="30">
        <v>0</v>
      </c>
      <c r="K54" s="28">
        <f t="shared" si="18"/>
        <v>0</v>
      </c>
      <c r="L54" s="28"/>
      <c r="M54" s="28"/>
      <c r="N54" s="28"/>
      <c r="O54" s="30">
        <v>0</v>
      </c>
      <c r="P54" s="30">
        <v>0</v>
      </c>
      <c r="Q54" s="28">
        <f t="shared" si="19"/>
        <v>0</v>
      </c>
      <c r="R54" s="28"/>
      <c r="S54" s="28"/>
      <c r="T54" s="28"/>
      <c r="U54" s="30">
        <v>0</v>
      </c>
      <c r="V54" s="30">
        <v>0</v>
      </c>
      <c r="W54" s="28">
        <f t="shared" si="20"/>
        <v>0</v>
      </c>
      <c r="X54" s="28"/>
      <c r="Y54" s="28"/>
      <c r="Z54" s="28"/>
      <c r="AA54" s="28">
        <v>0</v>
      </c>
      <c r="AB54" s="28">
        <v>0</v>
      </c>
      <c r="AC54" s="28">
        <f>SUM(W54+AA54-AB54)</f>
        <v>0</v>
      </c>
      <c r="AD54" s="28"/>
      <c r="AE54" s="28"/>
      <c r="AF54" s="27">
        <v>0</v>
      </c>
      <c r="AG54" s="28">
        <f>SUM(AA54+U54+O54+I54)</f>
        <v>0</v>
      </c>
      <c r="AH54" s="28">
        <f>SUM(AB54+++V54+P54+J54)</f>
        <v>0</v>
      </c>
      <c r="AI54" s="28">
        <f t="shared" si="24"/>
        <v>0</v>
      </c>
      <c r="AJ54" s="98"/>
    </row>
    <row r="55" spans="2:36">
      <c r="B55" s="143"/>
      <c r="C55" s="4">
        <f t="shared" si="25"/>
        <v>7</v>
      </c>
      <c r="D55" s="23" t="s">
        <v>163</v>
      </c>
      <c r="E55" s="1" t="s">
        <v>56</v>
      </c>
      <c r="F55" s="62"/>
      <c r="G55" s="29">
        <v>1.333</v>
      </c>
      <c r="H55" s="28" t="s">
        <v>1</v>
      </c>
      <c r="I55" s="30">
        <v>0</v>
      </c>
      <c r="J55" s="30">
        <v>1.2130000000000001</v>
      </c>
      <c r="K55" s="28">
        <f t="shared" si="18"/>
        <v>0.11999999999999988</v>
      </c>
      <c r="L55" s="30"/>
      <c r="M55" s="30"/>
      <c r="N55" s="30"/>
      <c r="O55" s="30">
        <v>0.872</v>
      </c>
      <c r="P55" s="30">
        <v>0</v>
      </c>
      <c r="Q55" s="28">
        <f t="shared" si="19"/>
        <v>0.99199999999999988</v>
      </c>
      <c r="R55" s="30"/>
      <c r="S55" s="30"/>
      <c r="T55" s="30"/>
      <c r="U55" s="83">
        <v>0</v>
      </c>
      <c r="V55" s="83">
        <v>0</v>
      </c>
      <c r="W55" s="28">
        <f t="shared" si="20"/>
        <v>0.99199999999999988</v>
      </c>
      <c r="X55" s="30"/>
      <c r="Y55" s="30"/>
      <c r="Z55" s="30"/>
      <c r="AA55" s="30">
        <v>2.1379999999999999</v>
      </c>
      <c r="AB55" s="30">
        <v>1.716</v>
      </c>
      <c r="AC55" s="28">
        <f t="shared" si="21"/>
        <v>1.4139999999999999</v>
      </c>
      <c r="AD55" s="30"/>
      <c r="AE55" s="30"/>
      <c r="AF55" s="29">
        <v>1.333</v>
      </c>
      <c r="AG55" s="28">
        <f t="shared" si="22"/>
        <v>3.01</v>
      </c>
      <c r="AH55" s="28">
        <f t="shared" si="23"/>
        <v>2.9290000000000003</v>
      </c>
      <c r="AI55" s="28">
        <f t="shared" si="24"/>
        <v>1.4139999999999997</v>
      </c>
      <c r="AJ55" s="99"/>
    </row>
    <row r="56" spans="2:36">
      <c r="B56" s="143"/>
      <c r="C56" s="4">
        <f t="shared" si="25"/>
        <v>8</v>
      </c>
      <c r="D56" s="23" t="s">
        <v>164</v>
      </c>
      <c r="E56" s="17" t="s">
        <v>57</v>
      </c>
      <c r="F56" s="62"/>
      <c r="G56" s="29">
        <v>4.0982000000000003</v>
      </c>
      <c r="H56" s="28" t="s">
        <v>1</v>
      </c>
      <c r="I56" s="30">
        <v>8.5780999999999992</v>
      </c>
      <c r="J56" s="30">
        <v>8.2417999999999996</v>
      </c>
      <c r="K56" s="28">
        <f t="shared" si="18"/>
        <v>4.4344999999999999</v>
      </c>
      <c r="L56" s="30"/>
      <c r="M56" s="30"/>
      <c r="N56" s="30"/>
      <c r="O56" s="30">
        <v>3.3883000000000001</v>
      </c>
      <c r="P56" s="30">
        <v>7.6181000000000001</v>
      </c>
      <c r="Q56" s="28">
        <f t="shared" si="19"/>
        <v>0.20469999999999988</v>
      </c>
      <c r="R56" s="30"/>
      <c r="S56" s="30"/>
      <c r="T56" s="30"/>
      <c r="U56" s="30">
        <v>6.2190000000000003</v>
      </c>
      <c r="V56" s="30">
        <v>6.2190000000000003</v>
      </c>
      <c r="W56" s="28">
        <f t="shared" si="20"/>
        <v>0.20469999999999988</v>
      </c>
      <c r="X56" s="30"/>
      <c r="Y56" s="30"/>
      <c r="Z56" s="30"/>
      <c r="AA56" s="30">
        <v>8.1463999999999999</v>
      </c>
      <c r="AB56" s="30">
        <v>8.3511000000000006</v>
      </c>
      <c r="AC56" s="28">
        <v>0</v>
      </c>
      <c r="AD56" s="30"/>
      <c r="AE56" s="30"/>
      <c r="AF56" s="29">
        <v>4.0982000000000003</v>
      </c>
      <c r="AG56" s="28">
        <f t="shared" si="22"/>
        <v>26.331800000000001</v>
      </c>
      <c r="AH56" s="28">
        <f t="shared" si="23"/>
        <v>30.43</v>
      </c>
      <c r="AI56" s="28">
        <f t="shared" si="24"/>
        <v>0</v>
      </c>
      <c r="AJ56" s="99"/>
    </row>
    <row r="57" spans="2:36">
      <c r="B57" s="143"/>
      <c r="C57" s="4">
        <f t="shared" si="25"/>
        <v>9</v>
      </c>
      <c r="D57" s="23" t="s">
        <v>201</v>
      </c>
      <c r="E57" s="17" t="s">
        <v>202</v>
      </c>
      <c r="F57" s="62"/>
      <c r="G57" s="27">
        <v>0</v>
      </c>
      <c r="H57" s="28" t="s">
        <v>1</v>
      </c>
      <c r="I57" s="30">
        <v>0</v>
      </c>
      <c r="J57" s="30">
        <v>0</v>
      </c>
      <c r="K57" s="28">
        <f t="shared" si="18"/>
        <v>0</v>
      </c>
      <c r="L57" s="28"/>
      <c r="M57" s="28"/>
      <c r="N57" s="28"/>
      <c r="O57" s="30">
        <v>0</v>
      </c>
      <c r="P57" s="30">
        <v>0</v>
      </c>
      <c r="Q57" s="28">
        <f t="shared" si="19"/>
        <v>0</v>
      </c>
      <c r="R57" s="28"/>
      <c r="S57" s="28"/>
      <c r="T57" s="28"/>
      <c r="U57" s="30">
        <v>0</v>
      </c>
      <c r="V57" s="30">
        <v>0</v>
      </c>
      <c r="W57" s="28">
        <f t="shared" si="20"/>
        <v>0</v>
      </c>
      <c r="X57" s="28"/>
      <c r="Y57" s="28"/>
      <c r="Z57" s="28"/>
      <c r="AA57" s="28">
        <v>0</v>
      </c>
      <c r="AB57" s="28">
        <v>0</v>
      </c>
      <c r="AC57" s="28">
        <f t="shared" si="21"/>
        <v>0</v>
      </c>
      <c r="AD57" s="28"/>
      <c r="AE57" s="28"/>
      <c r="AF57" s="27">
        <v>0</v>
      </c>
      <c r="AG57" s="28">
        <f>SUM(AA57+U57+O57+I57)</f>
        <v>0</v>
      </c>
      <c r="AH57" s="28">
        <f>SUM(AB57+++V57+P57+J57)</f>
        <v>0</v>
      </c>
      <c r="AI57" s="28">
        <f t="shared" si="24"/>
        <v>0</v>
      </c>
      <c r="AJ57" s="98"/>
    </row>
    <row r="58" spans="2:36">
      <c r="B58" s="143"/>
      <c r="C58" s="4">
        <f t="shared" si="25"/>
        <v>10</v>
      </c>
      <c r="D58" s="23" t="s">
        <v>165</v>
      </c>
      <c r="E58" s="1" t="s">
        <v>58</v>
      </c>
      <c r="F58" s="62"/>
      <c r="G58" s="29">
        <v>0</v>
      </c>
      <c r="H58" s="28" t="s">
        <v>1</v>
      </c>
      <c r="I58" s="30">
        <v>0.32400000000000001</v>
      </c>
      <c r="J58" s="30">
        <v>0.32400000000000001</v>
      </c>
      <c r="K58" s="28">
        <f t="shared" si="18"/>
        <v>0</v>
      </c>
      <c r="L58" s="30"/>
      <c r="M58" s="30"/>
      <c r="N58" s="30"/>
      <c r="O58" s="30">
        <v>10.846</v>
      </c>
      <c r="P58" s="30">
        <v>10.846</v>
      </c>
      <c r="Q58" s="28">
        <f t="shared" si="19"/>
        <v>0</v>
      </c>
      <c r="R58" s="30"/>
      <c r="S58" s="30"/>
      <c r="T58" s="30"/>
      <c r="U58" s="30">
        <v>22.196200000000001</v>
      </c>
      <c r="V58" s="30">
        <v>22.196200000000001</v>
      </c>
      <c r="W58" s="28">
        <f t="shared" si="20"/>
        <v>0</v>
      </c>
      <c r="X58" s="30"/>
      <c r="Y58" s="30"/>
      <c r="Z58" s="30"/>
      <c r="AA58" s="30">
        <v>14.22</v>
      </c>
      <c r="AB58" s="30">
        <v>14.22</v>
      </c>
      <c r="AC58" s="28">
        <f t="shared" si="21"/>
        <v>0</v>
      </c>
      <c r="AD58" s="30"/>
      <c r="AE58" s="30"/>
      <c r="AF58" s="29">
        <v>0</v>
      </c>
      <c r="AG58" s="28">
        <f t="shared" si="22"/>
        <v>47.586200000000005</v>
      </c>
      <c r="AH58" s="28">
        <f t="shared" si="23"/>
        <v>47.586200000000005</v>
      </c>
      <c r="AI58" s="28">
        <f t="shared" si="24"/>
        <v>0</v>
      </c>
      <c r="AJ58" s="99"/>
    </row>
    <row r="59" spans="2:36">
      <c r="B59" s="143"/>
      <c r="C59" s="4">
        <f t="shared" si="25"/>
        <v>11</v>
      </c>
      <c r="D59" s="23" t="s">
        <v>161</v>
      </c>
      <c r="E59" s="1" t="s">
        <v>170</v>
      </c>
      <c r="F59" s="62"/>
      <c r="G59" s="29">
        <v>365.79559999999998</v>
      </c>
      <c r="H59" s="28" t="s">
        <v>1</v>
      </c>
      <c r="I59" s="30">
        <v>84.363</v>
      </c>
      <c r="J59" s="30">
        <v>19.484200000000001</v>
      </c>
      <c r="K59" s="28">
        <f t="shared" si="18"/>
        <v>430.67439999999999</v>
      </c>
      <c r="L59" s="30"/>
      <c r="M59" s="30"/>
      <c r="N59" s="30"/>
      <c r="O59" s="30">
        <v>24.859000000000002</v>
      </c>
      <c r="P59" s="30">
        <v>12.761200000000001</v>
      </c>
      <c r="Q59" s="28">
        <f t="shared" si="19"/>
        <v>442.7722</v>
      </c>
      <c r="R59" s="30"/>
      <c r="S59" s="30"/>
      <c r="T59" s="30"/>
      <c r="U59" s="30">
        <v>12.653</v>
      </c>
      <c r="V59" s="30">
        <v>38.500599999999999</v>
      </c>
      <c r="W59" s="28">
        <f t="shared" si="20"/>
        <v>416.9246</v>
      </c>
      <c r="X59" s="30"/>
      <c r="Y59" s="30"/>
      <c r="Z59" s="30"/>
      <c r="AA59" s="30">
        <v>4.9509999999999996</v>
      </c>
      <c r="AB59" s="30">
        <v>9.0531000000000006</v>
      </c>
      <c r="AC59" s="28">
        <f t="shared" si="21"/>
        <v>412.82249999999999</v>
      </c>
      <c r="AD59" s="30"/>
      <c r="AE59" s="30"/>
      <c r="AF59" s="29">
        <v>365.79559999999998</v>
      </c>
      <c r="AG59" s="28">
        <f t="shared" si="22"/>
        <v>126.82599999999999</v>
      </c>
      <c r="AH59" s="28">
        <f t="shared" si="23"/>
        <v>79.79910000000001</v>
      </c>
      <c r="AI59" s="28">
        <f t="shared" si="24"/>
        <v>412.82249999999993</v>
      </c>
      <c r="AJ59" s="99"/>
    </row>
    <row r="60" spans="2:36">
      <c r="B60" s="143"/>
      <c r="C60" s="4">
        <f t="shared" si="25"/>
        <v>12</v>
      </c>
      <c r="D60" s="23" t="s">
        <v>166</v>
      </c>
      <c r="E60" s="1" t="s">
        <v>59</v>
      </c>
      <c r="F60" s="62"/>
      <c r="G60" s="29">
        <v>0</v>
      </c>
      <c r="H60" s="28" t="s">
        <v>1</v>
      </c>
      <c r="I60" s="30">
        <v>0</v>
      </c>
      <c r="J60" s="30">
        <v>0</v>
      </c>
      <c r="K60" s="28">
        <f t="shared" si="18"/>
        <v>0</v>
      </c>
      <c r="L60" s="30"/>
      <c r="M60" s="30"/>
      <c r="N60" s="30"/>
      <c r="O60" s="30">
        <v>0</v>
      </c>
      <c r="P60" s="30">
        <v>0</v>
      </c>
      <c r="Q60" s="28">
        <f t="shared" si="19"/>
        <v>0</v>
      </c>
      <c r="R60" s="30"/>
      <c r="S60" s="30"/>
      <c r="T60" s="30"/>
      <c r="U60" s="30">
        <v>131.273</v>
      </c>
      <c r="V60" s="30">
        <v>131.273</v>
      </c>
      <c r="W60" s="28">
        <f t="shared" si="20"/>
        <v>0</v>
      </c>
      <c r="X60" s="30"/>
      <c r="Y60" s="30"/>
      <c r="Z60" s="30"/>
      <c r="AA60" s="30">
        <v>120.705</v>
      </c>
      <c r="AB60" s="30">
        <v>120.705</v>
      </c>
      <c r="AC60" s="28">
        <f t="shared" si="21"/>
        <v>0</v>
      </c>
      <c r="AD60" s="30"/>
      <c r="AE60" s="30"/>
      <c r="AF60" s="29">
        <v>0</v>
      </c>
      <c r="AG60" s="28">
        <f t="shared" si="22"/>
        <v>251.97800000000001</v>
      </c>
      <c r="AH60" s="28">
        <f t="shared" si="23"/>
        <v>251.97800000000001</v>
      </c>
      <c r="AI60" s="28">
        <f t="shared" si="24"/>
        <v>0</v>
      </c>
      <c r="AJ60" s="99"/>
    </row>
    <row r="61" spans="2:36">
      <c r="B61" s="143"/>
      <c r="C61" s="4">
        <f t="shared" si="25"/>
        <v>13</v>
      </c>
      <c r="D61" s="15" t="s">
        <v>198</v>
      </c>
      <c r="E61" s="1" t="s">
        <v>199</v>
      </c>
      <c r="F61" s="62"/>
      <c r="G61" s="29">
        <v>0</v>
      </c>
      <c r="H61" s="28" t="s">
        <v>1</v>
      </c>
      <c r="I61" s="30">
        <v>0</v>
      </c>
      <c r="J61" s="30">
        <v>0</v>
      </c>
      <c r="K61" s="28">
        <f t="shared" si="18"/>
        <v>0</v>
      </c>
      <c r="L61" s="30"/>
      <c r="M61" s="30"/>
      <c r="N61" s="30"/>
      <c r="O61" s="30">
        <v>0</v>
      </c>
      <c r="P61" s="30">
        <v>0</v>
      </c>
      <c r="Q61" s="28">
        <f t="shared" si="19"/>
        <v>0</v>
      </c>
      <c r="R61" s="30"/>
      <c r="S61" s="30"/>
      <c r="T61" s="30"/>
      <c r="U61" s="30">
        <v>0</v>
      </c>
      <c r="V61" s="30">
        <v>0</v>
      </c>
      <c r="W61" s="28">
        <f t="shared" si="20"/>
        <v>0</v>
      </c>
      <c r="X61" s="30"/>
      <c r="Y61" s="30"/>
      <c r="Z61" s="30"/>
      <c r="AA61" s="30">
        <v>0</v>
      </c>
      <c r="AB61" s="30">
        <v>0</v>
      </c>
      <c r="AC61" s="28">
        <f t="shared" si="21"/>
        <v>0</v>
      </c>
      <c r="AD61" s="30"/>
      <c r="AE61" s="30"/>
      <c r="AF61" s="29">
        <v>0</v>
      </c>
      <c r="AG61" s="28">
        <f t="shared" si="22"/>
        <v>0</v>
      </c>
      <c r="AH61" s="28">
        <f t="shared" si="23"/>
        <v>0</v>
      </c>
      <c r="AI61" s="28">
        <f t="shared" si="24"/>
        <v>0</v>
      </c>
      <c r="AJ61" s="99"/>
    </row>
    <row r="62" spans="2:36">
      <c r="B62" s="143"/>
      <c r="C62" s="4">
        <f t="shared" si="25"/>
        <v>14</v>
      </c>
      <c r="D62" s="23" t="s">
        <v>187</v>
      </c>
      <c r="E62" s="1" t="s">
        <v>188</v>
      </c>
      <c r="F62" s="62"/>
      <c r="G62" s="29">
        <v>0</v>
      </c>
      <c r="H62" s="28" t="s">
        <v>1</v>
      </c>
      <c r="I62" s="30">
        <v>0</v>
      </c>
      <c r="J62" s="30">
        <v>0</v>
      </c>
      <c r="K62" s="28">
        <f t="shared" si="18"/>
        <v>0</v>
      </c>
      <c r="L62" s="30"/>
      <c r="M62" s="30"/>
      <c r="N62" s="30"/>
      <c r="O62" s="30">
        <v>0</v>
      </c>
      <c r="P62" s="30">
        <v>0</v>
      </c>
      <c r="Q62" s="28">
        <f t="shared" si="19"/>
        <v>0</v>
      </c>
      <c r="R62" s="30"/>
      <c r="S62" s="30"/>
      <c r="T62" s="30"/>
      <c r="U62" s="30">
        <v>0</v>
      </c>
      <c r="V62" s="30">
        <v>0</v>
      </c>
      <c r="W62" s="28">
        <f t="shared" si="20"/>
        <v>0</v>
      </c>
      <c r="X62" s="30"/>
      <c r="Y62" s="30"/>
      <c r="Z62" s="30"/>
      <c r="AA62" s="30">
        <v>0</v>
      </c>
      <c r="AB62" s="30">
        <v>0</v>
      </c>
      <c r="AC62" s="28">
        <f t="shared" si="21"/>
        <v>0</v>
      </c>
      <c r="AD62" s="30"/>
      <c r="AE62" s="30"/>
      <c r="AF62" s="29">
        <v>0</v>
      </c>
      <c r="AG62" s="28">
        <f t="shared" si="22"/>
        <v>0</v>
      </c>
      <c r="AH62" s="28">
        <f t="shared" si="23"/>
        <v>0</v>
      </c>
      <c r="AI62" s="28">
        <f t="shared" si="24"/>
        <v>0</v>
      </c>
      <c r="AJ62" s="99"/>
    </row>
    <row r="63" spans="2:36">
      <c r="B63" s="143"/>
      <c r="C63" s="4">
        <f t="shared" si="25"/>
        <v>15</v>
      </c>
      <c r="D63" s="23" t="s">
        <v>167</v>
      </c>
      <c r="E63" s="1" t="s">
        <v>60</v>
      </c>
      <c r="F63" s="62"/>
      <c r="G63" s="29">
        <v>0</v>
      </c>
      <c r="H63" s="28" t="s">
        <v>1</v>
      </c>
      <c r="I63" s="30">
        <v>0</v>
      </c>
      <c r="J63" s="30">
        <v>0</v>
      </c>
      <c r="K63" s="28">
        <f t="shared" si="18"/>
        <v>0</v>
      </c>
      <c r="L63" s="30"/>
      <c r="M63" s="30"/>
      <c r="N63" s="30"/>
      <c r="O63" s="30">
        <v>0</v>
      </c>
      <c r="P63" s="30">
        <v>0</v>
      </c>
      <c r="Q63" s="28">
        <f t="shared" si="19"/>
        <v>0</v>
      </c>
      <c r="R63" s="30"/>
      <c r="S63" s="30"/>
      <c r="T63" s="30"/>
      <c r="U63" s="30">
        <v>13.618</v>
      </c>
      <c r="V63" s="30">
        <v>9.6370000000000005</v>
      </c>
      <c r="W63" s="28">
        <f t="shared" si="20"/>
        <v>3.9809999999999999</v>
      </c>
      <c r="X63" s="30"/>
      <c r="Y63" s="30"/>
      <c r="Z63" s="30"/>
      <c r="AA63" s="30">
        <v>2.3847</v>
      </c>
      <c r="AB63" s="30">
        <v>3.7473999999999998</v>
      </c>
      <c r="AC63" s="28">
        <f t="shared" si="21"/>
        <v>2.6183000000000005</v>
      </c>
      <c r="AD63" s="30"/>
      <c r="AE63" s="30"/>
      <c r="AF63" s="29">
        <v>0</v>
      </c>
      <c r="AG63" s="28">
        <f t="shared" si="22"/>
        <v>16.002700000000001</v>
      </c>
      <c r="AH63" s="28">
        <f t="shared" si="23"/>
        <v>13.384399999999999</v>
      </c>
      <c r="AI63" s="28">
        <f t="shared" si="24"/>
        <v>2.6183000000000014</v>
      </c>
      <c r="AJ63" s="99"/>
    </row>
    <row r="64" spans="2:36">
      <c r="B64" s="143"/>
      <c r="C64" s="4">
        <f t="shared" si="25"/>
        <v>16</v>
      </c>
      <c r="D64" s="23" t="s">
        <v>224</v>
      </c>
      <c r="E64" s="1" t="s">
        <v>225</v>
      </c>
      <c r="F64" s="62"/>
      <c r="G64" s="29">
        <v>0</v>
      </c>
      <c r="H64" s="28" t="s">
        <v>1</v>
      </c>
      <c r="I64" s="30">
        <v>14.951000000000001</v>
      </c>
      <c r="J64" s="30">
        <v>13.3148</v>
      </c>
      <c r="K64" s="28">
        <f t="shared" si="18"/>
        <v>1.6362000000000005</v>
      </c>
      <c r="L64" s="30"/>
      <c r="M64" s="30"/>
      <c r="N64" s="30"/>
      <c r="O64" s="30">
        <v>0</v>
      </c>
      <c r="P64" s="30">
        <v>0</v>
      </c>
      <c r="Q64" s="28">
        <f t="shared" si="19"/>
        <v>1.6362000000000005</v>
      </c>
      <c r="R64" s="30"/>
      <c r="S64" s="30"/>
      <c r="T64" s="30"/>
      <c r="U64" s="30">
        <v>0.89439999999999997</v>
      </c>
      <c r="V64" s="30">
        <v>0</v>
      </c>
      <c r="W64" s="28">
        <f t="shared" si="20"/>
        <v>2.5306000000000006</v>
      </c>
      <c r="X64" s="30"/>
      <c r="Y64" s="30"/>
      <c r="Z64" s="30"/>
      <c r="AA64" s="30">
        <v>0.56299999999999994</v>
      </c>
      <c r="AB64" s="30">
        <v>0.98650000000000004</v>
      </c>
      <c r="AC64" s="28">
        <f>SUM(W64+AA64-AB64)</f>
        <v>2.1071000000000004</v>
      </c>
      <c r="AD64" s="30"/>
      <c r="AE64" s="30"/>
      <c r="AF64" s="29">
        <v>0</v>
      </c>
      <c r="AG64" s="28">
        <f>SUM(AA64+U64+O64+I64)</f>
        <v>16.4084</v>
      </c>
      <c r="AH64" s="28">
        <f>SUM(AB64+++V64+P64+J64)</f>
        <v>14.301299999999999</v>
      </c>
      <c r="AI64" s="28">
        <f t="shared" si="24"/>
        <v>2.1071000000000009</v>
      </c>
      <c r="AJ64" s="99"/>
    </row>
    <row r="65" spans="2:36">
      <c r="B65" s="143"/>
      <c r="C65" s="4">
        <f t="shared" si="25"/>
        <v>17</v>
      </c>
      <c r="D65" s="23" t="s">
        <v>168</v>
      </c>
      <c r="E65" s="1" t="s">
        <v>61</v>
      </c>
      <c r="F65" s="62"/>
      <c r="G65" s="29">
        <v>0</v>
      </c>
      <c r="H65" s="28" t="s">
        <v>1</v>
      </c>
      <c r="I65" s="30">
        <v>0</v>
      </c>
      <c r="J65" s="30">
        <v>0</v>
      </c>
      <c r="K65" s="28">
        <f t="shared" si="18"/>
        <v>0</v>
      </c>
      <c r="L65" s="30"/>
      <c r="M65" s="30"/>
      <c r="N65" s="30"/>
      <c r="O65" s="30">
        <v>0</v>
      </c>
      <c r="P65" s="30">
        <v>0</v>
      </c>
      <c r="Q65" s="28">
        <f t="shared" si="19"/>
        <v>0</v>
      </c>
      <c r="R65" s="30"/>
      <c r="S65" s="30"/>
      <c r="T65" s="30"/>
      <c r="U65" s="30">
        <v>0</v>
      </c>
      <c r="V65" s="30">
        <v>0</v>
      </c>
      <c r="W65" s="28">
        <f t="shared" si="20"/>
        <v>0</v>
      </c>
      <c r="X65" s="30"/>
      <c r="Y65" s="30"/>
      <c r="Z65" s="30"/>
      <c r="AA65" s="30">
        <v>0</v>
      </c>
      <c r="AB65" s="30">
        <v>0</v>
      </c>
      <c r="AC65" s="28">
        <f t="shared" si="21"/>
        <v>0</v>
      </c>
      <c r="AD65" s="30"/>
      <c r="AE65" s="30"/>
      <c r="AF65" s="29">
        <v>0</v>
      </c>
      <c r="AG65" s="28">
        <f t="shared" si="22"/>
        <v>0</v>
      </c>
      <c r="AH65" s="28">
        <f t="shared" si="23"/>
        <v>0</v>
      </c>
      <c r="AI65" s="28">
        <f t="shared" si="24"/>
        <v>0</v>
      </c>
      <c r="AJ65" s="99"/>
    </row>
    <row r="66" spans="2:36">
      <c r="B66" s="143"/>
      <c r="C66" s="4">
        <f t="shared" si="25"/>
        <v>18</v>
      </c>
      <c r="D66" s="23" t="s">
        <v>169</v>
      </c>
      <c r="E66" s="17" t="s">
        <v>62</v>
      </c>
      <c r="F66" s="62"/>
      <c r="G66" s="29">
        <v>0</v>
      </c>
      <c r="H66" s="28" t="s">
        <v>1</v>
      </c>
      <c r="I66" s="30">
        <v>9.7820999999999998</v>
      </c>
      <c r="J66" s="30">
        <v>9.7820999999999998</v>
      </c>
      <c r="K66" s="28">
        <f t="shared" si="18"/>
        <v>0</v>
      </c>
      <c r="L66" s="30"/>
      <c r="M66" s="30"/>
      <c r="N66" s="30"/>
      <c r="O66" s="30">
        <v>0</v>
      </c>
      <c r="P66" s="30">
        <v>0</v>
      </c>
      <c r="Q66" s="28">
        <f t="shared" si="19"/>
        <v>0</v>
      </c>
      <c r="R66" s="30"/>
      <c r="S66" s="30"/>
      <c r="T66" s="30"/>
      <c r="U66" s="30">
        <v>0</v>
      </c>
      <c r="V66" s="30">
        <v>0</v>
      </c>
      <c r="W66" s="28">
        <f t="shared" si="20"/>
        <v>0</v>
      </c>
      <c r="X66" s="30"/>
      <c r="Y66" s="30"/>
      <c r="Z66" s="30"/>
      <c r="AA66" s="30">
        <v>23.1736</v>
      </c>
      <c r="AB66" s="30">
        <v>23.1736</v>
      </c>
      <c r="AC66" s="28">
        <f t="shared" si="21"/>
        <v>0</v>
      </c>
      <c r="AD66" s="30"/>
      <c r="AE66" s="30"/>
      <c r="AF66" s="29">
        <v>0</v>
      </c>
      <c r="AG66" s="28">
        <f t="shared" si="22"/>
        <v>32.9557</v>
      </c>
      <c r="AH66" s="28">
        <f t="shared" si="23"/>
        <v>32.9557</v>
      </c>
      <c r="AI66" s="28">
        <f t="shared" si="24"/>
        <v>0</v>
      </c>
      <c r="AJ66" s="99"/>
    </row>
    <row r="67" spans="2:36">
      <c r="B67" s="143"/>
      <c r="C67" s="4">
        <f t="shared" si="25"/>
        <v>19</v>
      </c>
      <c r="D67" s="23" t="s">
        <v>203</v>
      </c>
      <c r="E67" s="1" t="s">
        <v>204</v>
      </c>
      <c r="F67" s="62"/>
      <c r="G67" s="29">
        <v>0</v>
      </c>
      <c r="H67" s="28" t="s">
        <v>1</v>
      </c>
      <c r="I67" s="30">
        <v>0.12959999999999999</v>
      </c>
      <c r="J67" s="30">
        <v>0</v>
      </c>
      <c r="K67" s="28">
        <f t="shared" si="18"/>
        <v>0.12959999999999999</v>
      </c>
      <c r="L67" s="30"/>
      <c r="M67" s="30"/>
      <c r="N67" s="30"/>
      <c r="O67" s="30">
        <v>0</v>
      </c>
      <c r="P67" s="30">
        <v>0</v>
      </c>
      <c r="Q67" s="28">
        <f t="shared" si="19"/>
        <v>0.12959999999999999</v>
      </c>
      <c r="R67" s="30"/>
      <c r="S67" s="30"/>
      <c r="T67" s="30"/>
      <c r="U67" s="30">
        <v>0</v>
      </c>
      <c r="V67" s="30">
        <v>0</v>
      </c>
      <c r="W67" s="28">
        <f t="shared" si="20"/>
        <v>0.12959999999999999</v>
      </c>
      <c r="X67" s="30"/>
      <c r="Y67" s="30"/>
      <c r="Z67" s="30"/>
      <c r="AA67" s="30">
        <v>0</v>
      </c>
      <c r="AB67" s="30">
        <v>0</v>
      </c>
      <c r="AC67" s="28">
        <f t="shared" si="21"/>
        <v>0.12959999999999999</v>
      </c>
      <c r="AD67" s="30"/>
      <c r="AE67" s="30"/>
      <c r="AF67" s="29">
        <v>0</v>
      </c>
      <c r="AG67" s="28">
        <f>SUM(AA67+U67+O67+I67)</f>
        <v>0.12959999999999999</v>
      </c>
      <c r="AH67" s="28">
        <f>SUM(AB67+++V67+P67+J67)</f>
        <v>0</v>
      </c>
      <c r="AI67" s="28">
        <f t="shared" si="24"/>
        <v>0.12959999999999999</v>
      </c>
      <c r="AJ67" s="99"/>
    </row>
    <row r="68" spans="2:36" ht="14.25" customHeight="1">
      <c r="B68" s="143"/>
      <c r="C68" s="4">
        <f t="shared" si="25"/>
        <v>20</v>
      </c>
      <c r="D68" s="23" t="s">
        <v>249</v>
      </c>
      <c r="E68" s="17" t="s">
        <v>31</v>
      </c>
      <c r="F68" s="62"/>
      <c r="G68" s="29">
        <v>0</v>
      </c>
      <c r="H68" s="28" t="s">
        <v>1</v>
      </c>
      <c r="I68" s="30">
        <v>2870.0770000000002</v>
      </c>
      <c r="J68" s="30">
        <v>2870.0770000000002</v>
      </c>
      <c r="K68" s="28">
        <f t="shared" si="18"/>
        <v>0</v>
      </c>
      <c r="L68" s="30"/>
      <c r="M68" s="30"/>
      <c r="N68" s="30"/>
      <c r="O68" s="30">
        <v>1591.83</v>
      </c>
      <c r="P68" s="30">
        <v>1591.83</v>
      </c>
      <c r="Q68" s="28">
        <f t="shared" si="19"/>
        <v>0</v>
      </c>
      <c r="R68" s="30"/>
      <c r="S68" s="30"/>
      <c r="T68" s="30"/>
      <c r="U68" s="30">
        <v>1848.0889999999999</v>
      </c>
      <c r="V68" s="30">
        <v>1848.0889999999999</v>
      </c>
      <c r="W68" s="28">
        <f t="shared" si="20"/>
        <v>0</v>
      </c>
      <c r="X68" s="30"/>
      <c r="Y68" s="30"/>
      <c r="Z68" s="30"/>
      <c r="AA68" s="30">
        <v>2460.2170000000001</v>
      </c>
      <c r="AB68" s="30">
        <v>2460.2170000000001</v>
      </c>
      <c r="AC68" s="28">
        <f t="shared" si="21"/>
        <v>0</v>
      </c>
      <c r="AD68" s="30"/>
      <c r="AE68" s="30"/>
      <c r="AF68" s="29">
        <v>0</v>
      </c>
      <c r="AG68" s="28">
        <f>SUM(AA68+U68+O68+I68)</f>
        <v>8770.2129999999997</v>
      </c>
      <c r="AH68" s="28">
        <f>SUM(AB68+++V68+P68+J68)</f>
        <v>8770.2129999999997</v>
      </c>
      <c r="AI68" s="28">
        <f t="shared" si="24"/>
        <v>0</v>
      </c>
      <c r="AJ68" s="99"/>
    </row>
    <row r="69" spans="2:36" ht="14.25" thickBot="1">
      <c r="B69" s="144"/>
      <c r="C69" s="10"/>
      <c r="D69" s="14"/>
      <c r="E69" s="18"/>
      <c r="F69" s="63"/>
      <c r="G69" s="80"/>
      <c r="H69" s="33" t="s">
        <v>1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>
        <f t="shared" si="21"/>
        <v>0</v>
      </c>
      <c r="AD69" s="33"/>
      <c r="AE69" s="33"/>
      <c r="AF69" s="31"/>
      <c r="AG69" s="33"/>
      <c r="AH69" s="33"/>
      <c r="AI69" s="102"/>
      <c r="AJ69" s="39"/>
    </row>
    <row r="70" spans="2:36" ht="14.25" thickBot="1">
      <c r="B70" s="122" t="s">
        <v>21</v>
      </c>
      <c r="C70" s="123"/>
      <c r="D70" s="123"/>
      <c r="E70" s="19" t="s">
        <v>17</v>
      </c>
      <c r="F70" s="64"/>
      <c r="G70" s="35">
        <f>SUM(G49:G69)</f>
        <v>825.0847</v>
      </c>
      <c r="H70" s="45" t="s">
        <v>1</v>
      </c>
      <c r="I70" s="35">
        <f t="shared" ref="I70:AI70" si="26">SUM(I49:I69)</f>
        <v>4601.7488000000003</v>
      </c>
      <c r="J70" s="35">
        <f t="shared" si="26"/>
        <v>4306.6084000000001</v>
      </c>
      <c r="K70" s="35">
        <f t="shared" si="26"/>
        <v>1120.2250999999999</v>
      </c>
      <c r="L70" s="35">
        <f t="shared" si="26"/>
        <v>0</v>
      </c>
      <c r="M70" s="35">
        <f t="shared" si="26"/>
        <v>0</v>
      </c>
      <c r="N70" s="35">
        <f t="shared" si="26"/>
        <v>0</v>
      </c>
      <c r="O70" s="35">
        <f t="shared" si="26"/>
        <v>2650.4692999999997</v>
      </c>
      <c r="P70" s="35">
        <f t="shared" si="26"/>
        <v>2364.4859000000001</v>
      </c>
      <c r="Q70" s="35">
        <f t="shared" si="26"/>
        <v>1406.2085</v>
      </c>
      <c r="R70" s="35">
        <f t="shared" si="26"/>
        <v>0</v>
      </c>
      <c r="S70" s="35">
        <f t="shared" si="26"/>
        <v>0</v>
      </c>
      <c r="T70" s="35">
        <f t="shared" si="26"/>
        <v>0</v>
      </c>
      <c r="U70" s="35">
        <f t="shared" si="26"/>
        <v>2908.1057999999998</v>
      </c>
      <c r="V70" s="35">
        <f t="shared" si="26"/>
        <v>2991.7840999999999</v>
      </c>
      <c r="W70" s="35">
        <f t="shared" si="26"/>
        <v>1322.5302000000001</v>
      </c>
      <c r="X70" s="35">
        <f t="shared" si="26"/>
        <v>0</v>
      </c>
      <c r="Y70" s="35">
        <f t="shared" si="26"/>
        <v>0</v>
      </c>
      <c r="Z70" s="35">
        <f t="shared" si="26"/>
        <v>0</v>
      </c>
      <c r="AA70" s="35">
        <f t="shared" si="26"/>
        <v>3595.4459000000006</v>
      </c>
      <c r="AB70" s="35">
        <f t="shared" si="26"/>
        <v>3944.5033000000003</v>
      </c>
      <c r="AC70" s="35">
        <f t="shared" si="26"/>
        <v>973.47279999999978</v>
      </c>
      <c r="AD70" s="35">
        <f t="shared" si="26"/>
        <v>0</v>
      </c>
      <c r="AE70" s="35">
        <f t="shared" si="26"/>
        <v>0</v>
      </c>
      <c r="AF70" s="35">
        <f t="shared" si="26"/>
        <v>825.0847</v>
      </c>
      <c r="AG70" s="35">
        <f t="shared" si="26"/>
        <v>13755.769800000002</v>
      </c>
      <c r="AH70" s="35">
        <f t="shared" si="26"/>
        <v>13607.381700000002</v>
      </c>
      <c r="AI70" s="81">
        <f t="shared" si="26"/>
        <v>973.47279999999921</v>
      </c>
      <c r="AJ70" s="53"/>
    </row>
    <row r="71" spans="2:36">
      <c r="B71" s="143" t="s">
        <v>22</v>
      </c>
      <c r="C71" s="49">
        <v>1</v>
      </c>
      <c r="D71" s="85" t="s">
        <v>238</v>
      </c>
      <c r="E71" s="103" t="s">
        <v>239</v>
      </c>
      <c r="F71" s="66"/>
      <c r="G71" s="51">
        <v>0</v>
      </c>
      <c r="H71" s="32" t="s">
        <v>1</v>
      </c>
      <c r="I71" s="33">
        <v>0</v>
      </c>
      <c r="J71" s="33">
        <v>0</v>
      </c>
      <c r="K71" s="32">
        <f t="shared" ref="K71:K91" si="27">SUM(G71+I71-J71)</f>
        <v>0</v>
      </c>
      <c r="L71" s="32"/>
      <c r="M71" s="32"/>
      <c r="N71" s="32"/>
      <c r="O71" s="32">
        <v>0</v>
      </c>
      <c r="P71" s="32">
        <v>0</v>
      </c>
      <c r="Q71" s="32">
        <f t="shared" ref="Q71:Q91" si="28">SUM(K71+O71-P71)</f>
        <v>0</v>
      </c>
      <c r="R71" s="32"/>
      <c r="S71" s="32"/>
      <c r="T71" s="32"/>
      <c r="U71" s="32">
        <v>125</v>
      </c>
      <c r="V71" s="32">
        <v>125</v>
      </c>
      <c r="W71" s="32">
        <f t="shared" ref="W71:W91" si="29">SUM(Q71+U71-V71)</f>
        <v>0</v>
      </c>
      <c r="X71" s="32"/>
      <c r="Y71" s="32"/>
      <c r="Z71" s="32"/>
      <c r="AA71" s="32">
        <v>8.4640000000000004</v>
      </c>
      <c r="AB71" s="32">
        <v>8.4640000000000004</v>
      </c>
      <c r="AC71" s="32">
        <f>SUM(W71+AA71-AB71)</f>
        <v>0</v>
      </c>
      <c r="AD71" s="32"/>
      <c r="AE71" s="32"/>
      <c r="AF71" s="54">
        <v>0</v>
      </c>
      <c r="AG71" s="32">
        <f>SUM(I71+O71+U71+AA71)</f>
        <v>133.464</v>
      </c>
      <c r="AH71" s="32">
        <f>SUM(AB71+V71+P71+J71)</f>
        <v>133.464</v>
      </c>
      <c r="AI71" s="104">
        <f t="shared" ref="AI71:AI91" si="30">SUM(AF71+AG71-AH71)</f>
        <v>0</v>
      </c>
      <c r="AJ71" s="105"/>
    </row>
    <row r="72" spans="2:36">
      <c r="B72" s="143"/>
      <c r="C72" s="49">
        <v>2</v>
      </c>
      <c r="D72" s="88" t="s">
        <v>275</v>
      </c>
      <c r="E72" s="106" t="s">
        <v>276</v>
      </c>
      <c r="F72" s="62"/>
      <c r="G72" s="29">
        <v>0</v>
      </c>
      <c r="H72" s="30" t="s">
        <v>1</v>
      </c>
      <c r="I72" s="30">
        <v>0</v>
      </c>
      <c r="J72" s="30">
        <v>0</v>
      </c>
      <c r="K72" s="30">
        <f>SUM(G72+I72-J72)</f>
        <v>0</v>
      </c>
      <c r="L72" s="30"/>
      <c r="M72" s="30"/>
      <c r="N72" s="30"/>
      <c r="O72" s="30">
        <v>0</v>
      </c>
      <c r="P72" s="30">
        <v>0</v>
      </c>
      <c r="Q72" s="30">
        <f>SUM(K72+O72-P72)</f>
        <v>0</v>
      </c>
      <c r="R72" s="30"/>
      <c r="S72" s="30"/>
      <c r="T72" s="30"/>
      <c r="U72" s="30">
        <v>25.932960000000001</v>
      </c>
      <c r="V72" s="30">
        <v>0</v>
      </c>
      <c r="W72" s="30">
        <f t="shared" si="29"/>
        <v>25.932960000000001</v>
      </c>
      <c r="X72" s="30"/>
      <c r="Y72" s="30"/>
      <c r="Z72" s="30"/>
      <c r="AA72" s="30">
        <v>3.8879999999999999</v>
      </c>
      <c r="AB72" s="30">
        <v>2.8285200000000001</v>
      </c>
      <c r="AC72" s="30">
        <f>SUM(W72+AA72-AB72)</f>
        <v>26.992439999999998</v>
      </c>
      <c r="AD72" s="30"/>
      <c r="AE72" s="30"/>
      <c r="AF72" s="29">
        <v>0</v>
      </c>
      <c r="AG72" s="30">
        <f>SUM(I72+O72+U72+AA72)</f>
        <v>29.820959999999999</v>
      </c>
      <c r="AH72" s="30">
        <f>SUM(AB72+V72+P72+J72)</f>
        <v>2.8285200000000001</v>
      </c>
      <c r="AI72" s="87">
        <f>SUM(AF72+AG72-AH72)</f>
        <v>26.992439999999998</v>
      </c>
      <c r="AJ72" s="99"/>
    </row>
    <row r="73" spans="2:36">
      <c r="B73" s="143"/>
      <c r="C73" s="4">
        <v>3</v>
      </c>
      <c r="D73" s="50" t="s">
        <v>181</v>
      </c>
      <c r="E73" s="55" t="s">
        <v>182</v>
      </c>
      <c r="F73" s="65"/>
      <c r="G73" s="27">
        <v>0</v>
      </c>
      <c r="H73" s="28" t="s">
        <v>1</v>
      </c>
      <c r="I73" s="28">
        <v>152.25899999999999</v>
      </c>
      <c r="J73" s="28">
        <v>152.25899999999999</v>
      </c>
      <c r="K73" s="28">
        <f t="shared" si="27"/>
        <v>0</v>
      </c>
      <c r="L73" s="86"/>
      <c r="M73" s="87"/>
      <c r="N73" s="27"/>
      <c r="O73" s="28">
        <v>154.14699999999999</v>
      </c>
      <c r="P73" s="28">
        <v>154.14699999999999</v>
      </c>
      <c r="Q73" s="28">
        <f t="shared" si="28"/>
        <v>0</v>
      </c>
      <c r="R73" s="86"/>
      <c r="S73" s="28"/>
      <c r="T73" s="27"/>
      <c r="U73" s="28">
        <v>252.976</v>
      </c>
      <c r="V73" s="28">
        <v>252.976</v>
      </c>
      <c r="W73" s="28">
        <f t="shared" si="29"/>
        <v>0</v>
      </c>
      <c r="X73" s="86"/>
      <c r="Y73" s="28"/>
      <c r="Z73" s="27"/>
      <c r="AA73" s="86">
        <v>1403.86</v>
      </c>
      <c r="AB73" s="87">
        <v>1403.86</v>
      </c>
      <c r="AC73" s="28">
        <f t="shared" ref="AC73:AC138" si="31">SUM(W73+AA73-AB73)</f>
        <v>0</v>
      </c>
      <c r="AD73" s="28"/>
      <c r="AE73" s="28"/>
      <c r="AF73" s="28">
        <v>0</v>
      </c>
      <c r="AG73" s="28">
        <f t="shared" ref="AG73:AG90" si="32">SUM(I73+O73+U73+AA73)</f>
        <v>1963.2419999999997</v>
      </c>
      <c r="AH73" s="28">
        <f t="shared" ref="AH73:AH91" si="33">SUM(AB73+V73+P73+J73)</f>
        <v>1963.2419999999997</v>
      </c>
      <c r="AI73" s="87">
        <f t="shared" si="30"/>
        <v>0</v>
      </c>
      <c r="AJ73" s="98"/>
    </row>
    <row r="74" spans="2:36">
      <c r="B74" s="143"/>
      <c r="C74" s="4">
        <f t="shared" ref="C74:C91" si="34">SUM(C73+1)</f>
        <v>4</v>
      </c>
      <c r="D74" s="20" t="s">
        <v>236</v>
      </c>
      <c r="E74" s="56" t="s">
        <v>237</v>
      </c>
      <c r="F74" s="65"/>
      <c r="G74" s="29">
        <v>0</v>
      </c>
      <c r="H74" s="28" t="s">
        <v>1</v>
      </c>
      <c r="I74" s="30">
        <v>0</v>
      </c>
      <c r="J74" s="30">
        <v>0</v>
      </c>
      <c r="K74" s="28">
        <f t="shared" si="27"/>
        <v>0</v>
      </c>
      <c r="L74" s="30"/>
      <c r="M74" s="30"/>
      <c r="N74" s="30"/>
      <c r="O74" s="30">
        <v>38.325000000000003</v>
      </c>
      <c r="P74" s="30">
        <v>5.7935999999999996</v>
      </c>
      <c r="Q74" s="28">
        <f t="shared" si="28"/>
        <v>32.531400000000005</v>
      </c>
      <c r="R74" s="30"/>
      <c r="S74" s="30"/>
      <c r="T74" s="30"/>
      <c r="U74" s="30">
        <v>42.281999999999996</v>
      </c>
      <c r="V74" s="30">
        <v>0.67110000000000003</v>
      </c>
      <c r="W74" s="28">
        <f t="shared" si="29"/>
        <v>74.142300000000006</v>
      </c>
      <c r="X74" s="30"/>
      <c r="Y74" s="30"/>
      <c r="Z74" s="30"/>
      <c r="AA74" s="30">
        <v>10.974</v>
      </c>
      <c r="AB74" s="30">
        <v>0</v>
      </c>
      <c r="AC74" s="28">
        <f>SUM(W74+AA74-AB74)</f>
        <v>85.11630000000001</v>
      </c>
      <c r="AD74" s="30"/>
      <c r="AE74" s="30"/>
      <c r="AF74" s="29">
        <v>0</v>
      </c>
      <c r="AG74" s="30">
        <f t="shared" si="32"/>
        <v>91.581000000000003</v>
      </c>
      <c r="AH74" s="30">
        <f t="shared" si="33"/>
        <v>6.4646999999999997</v>
      </c>
      <c r="AI74" s="87">
        <f t="shared" si="30"/>
        <v>85.11630000000001</v>
      </c>
      <c r="AJ74" s="98"/>
    </row>
    <row r="75" spans="2:36">
      <c r="B75" s="143"/>
      <c r="C75" s="4">
        <f t="shared" si="34"/>
        <v>5</v>
      </c>
      <c r="D75" s="20" t="s">
        <v>63</v>
      </c>
      <c r="E75" s="1" t="s">
        <v>64</v>
      </c>
      <c r="F75" s="62"/>
      <c r="G75" s="29">
        <v>0</v>
      </c>
      <c r="H75" s="30" t="s">
        <v>1</v>
      </c>
      <c r="I75" s="30">
        <v>16.716000000000001</v>
      </c>
      <c r="J75" s="30">
        <v>2.2200000000000002</v>
      </c>
      <c r="K75" s="28">
        <f t="shared" si="27"/>
        <v>14.496</v>
      </c>
      <c r="L75" s="30"/>
      <c r="M75" s="30"/>
      <c r="N75" s="30"/>
      <c r="O75" s="30">
        <v>9.6920000000000002</v>
      </c>
      <c r="P75" s="30">
        <v>19.202000000000002</v>
      </c>
      <c r="Q75" s="28">
        <f t="shared" si="28"/>
        <v>4.9860000000000007</v>
      </c>
      <c r="R75" s="28"/>
      <c r="S75" s="28"/>
      <c r="T75" s="28"/>
      <c r="U75" s="30">
        <v>0.752</v>
      </c>
      <c r="V75" s="30">
        <v>0.752</v>
      </c>
      <c r="W75" s="28">
        <f t="shared" si="29"/>
        <v>4.9860000000000007</v>
      </c>
      <c r="X75" s="28"/>
      <c r="Y75" s="28"/>
      <c r="Z75" s="28"/>
      <c r="AA75" s="28">
        <v>2.3740000000000001</v>
      </c>
      <c r="AB75" s="28">
        <v>0</v>
      </c>
      <c r="AC75" s="28">
        <f t="shared" si="31"/>
        <v>7.3600000000000012</v>
      </c>
      <c r="AD75" s="28"/>
      <c r="AE75" s="28"/>
      <c r="AF75" s="29">
        <v>0</v>
      </c>
      <c r="AG75" s="30">
        <f t="shared" si="32"/>
        <v>29.533999999999999</v>
      </c>
      <c r="AH75" s="30">
        <f t="shared" si="33"/>
        <v>22.173999999999999</v>
      </c>
      <c r="AI75" s="87">
        <f t="shared" si="30"/>
        <v>7.3599999999999994</v>
      </c>
      <c r="AJ75" s="98"/>
    </row>
    <row r="76" spans="2:36">
      <c r="B76" s="143"/>
      <c r="C76" s="4">
        <f t="shared" si="34"/>
        <v>6</v>
      </c>
      <c r="D76" s="15" t="s">
        <v>65</v>
      </c>
      <c r="E76" s="1" t="s">
        <v>66</v>
      </c>
      <c r="F76" s="62"/>
      <c r="G76" s="29">
        <v>0</v>
      </c>
      <c r="H76" s="28" t="s">
        <v>1</v>
      </c>
      <c r="I76" s="30">
        <v>147.58799999999999</v>
      </c>
      <c r="J76" s="30">
        <v>147.58799999999999</v>
      </c>
      <c r="K76" s="28">
        <f t="shared" si="27"/>
        <v>0</v>
      </c>
      <c r="L76" s="30"/>
      <c r="M76" s="30"/>
      <c r="N76" s="30"/>
      <c r="O76" s="30">
        <v>35.177999999999997</v>
      </c>
      <c r="P76" s="30">
        <v>35.177999999999997</v>
      </c>
      <c r="Q76" s="28">
        <f t="shared" si="28"/>
        <v>0</v>
      </c>
      <c r="R76" s="30"/>
      <c r="S76" s="30"/>
      <c r="T76" s="30"/>
      <c r="U76" s="30">
        <v>75.548199999999994</v>
      </c>
      <c r="V76" s="30">
        <v>75.548199999999994</v>
      </c>
      <c r="W76" s="28">
        <f t="shared" si="29"/>
        <v>0</v>
      </c>
      <c r="X76" s="30"/>
      <c r="Y76" s="30"/>
      <c r="Z76" s="30"/>
      <c r="AA76" s="83">
        <v>190.53659999999999</v>
      </c>
      <c r="AB76" s="83">
        <v>190.53664000000001</v>
      </c>
      <c r="AC76" s="28">
        <v>0</v>
      </c>
      <c r="AD76" s="30"/>
      <c r="AE76" s="30"/>
      <c r="AF76" s="29">
        <v>0</v>
      </c>
      <c r="AG76" s="30">
        <f t="shared" si="32"/>
        <v>448.85079999999994</v>
      </c>
      <c r="AH76" s="30">
        <f t="shared" si="33"/>
        <v>448.85083999999995</v>
      </c>
      <c r="AI76" s="87">
        <v>0</v>
      </c>
      <c r="AJ76" s="99"/>
    </row>
    <row r="77" spans="2:36">
      <c r="B77" s="143"/>
      <c r="C77" s="4">
        <f t="shared" si="34"/>
        <v>7</v>
      </c>
      <c r="D77" s="15" t="s">
        <v>67</v>
      </c>
      <c r="E77" s="1" t="s">
        <v>68</v>
      </c>
      <c r="F77" s="62"/>
      <c r="G77" s="29">
        <v>0</v>
      </c>
      <c r="H77" s="28" t="s">
        <v>1</v>
      </c>
      <c r="I77" s="30">
        <v>0</v>
      </c>
      <c r="J77" s="30">
        <v>0</v>
      </c>
      <c r="K77" s="28">
        <f t="shared" si="27"/>
        <v>0</v>
      </c>
      <c r="L77" s="30"/>
      <c r="M77" s="30"/>
      <c r="N77" s="30"/>
      <c r="O77" s="30">
        <v>253.947</v>
      </c>
      <c r="P77" s="30">
        <v>253.947</v>
      </c>
      <c r="Q77" s="28">
        <f t="shared" si="28"/>
        <v>0</v>
      </c>
      <c r="R77" s="30"/>
      <c r="S77" s="30"/>
      <c r="T77" s="30"/>
      <c r="U77" s="30">
        <v>195.91900000000001</v>
      </c>
      <c r="V77" s="30">
        <v>195.91900000000001</v>
      </c>
      <c r="W77" s="28">
        <f t="shared" si="29"/>
        <v>0</v>
      </c>
      <c r="X77" s="30"/>
      <c r="Y77" s="30"/>
      <c r="Z77" s="30"/>
      <c r="AA77" s="30">
        <v>94.070999999999998</v>
      </c>
      <c r="AB77" s="30">
        <v>94.070999999999998</v>
      </c>
      <c r="AC77" s="28">
        <f t="shared" si="31"/>
        <v>0</v>
      </c>
      <c r="AD77" s="30"/>
      <c r="AE77" s="30"/>
      <c r="AF77" s="29">
        <v>0</v>
      </c>
      <c r="AG77" s="30">
        <f t="shared" si="32"/>
        <v>543.93700000000001</v>
      </c>
      <c r="AH77" s="30">
        <f t="shared" si="33"/>
        <v>543.93700000000001</v>
      </c>
      <c r="AI77" s="87">
        <f t="shared" si="30"/>
        <v>0</v>
      </c>
      <c r="AJ77" s="99"/>
    </row>
    <row r="78" spans="2:36">
      <c r="B78" s="143"/>
      <c r="C78" s="4">
        <f t="shared" si="34"/>
        <v>8</v>
      </c>
      <c r="D78" s="15" t="s">
        <v>69</v>
      </c>
      <c r="E78" s="1" t="s">
        <v>70</v>
      </c>
      <c r="F78" s="62"/>
      <c r="G78" s="29">
        <v>28.061</v>
      </c>
      <c r="H78" s="28" t="s">
        <v>1</v>
      </c>
      <c r="I78" s="30">
        <v>7.3860000000000001</v>
      </c>
      <c r="J78" s="30">
        <v>15.952199999999999</v>
      </c>
      <c r="K78" s="28">
        <f t="shared" si="27"/>
        <v>19.494800000000005</v>
      </c>
      <c r="L78" s="30"/>
      <c r="M78" s="30"/>
      <c r="N78" s="30"/>
      <c r="O78" s="30">
        <v>6.1340000000000003</v>
      </c>
      <c r="P78" s="30">
        <v>1.1587000000000001</v>
      </c>
      <c r="Q78" s="28">
        <f t="shared" si="28"/>
        <v>24.470100000000006</v>
      </c>
      <c r="R78" s="30"/>
      <c r="S78" s="30"/>
      <c r="T78" s="30"/>
      <c r="U78" s="30">
        <v>4.3879999999999999</v>
      </c>
      <c r="V78" s="30">
        <v>0</v>
      </c>
      <c r="W78" s="28">
        <f t="shared" si="29"/>
        <v>28.858100000000007</v>
      </c>
      <c r="X78" s="30"/>
      <c r="Y78" s="30"/>
      <c r="Z78" s="30"/>
      <c r="AA78" s="30">
        <v>9.0259999999999998</v>
      </c>
      <c r="AB78" s="30">
        <v>0</v>
      </c>
      <c r="AC78" s="28">
        <f t="shared" si="31"/>
        <v>37.884100000000004</v>
      </c>
      <c r="AD78" s="30"/>
      <c r="AE78" s="30"/>
      <c r="AF78" s="29">
        <v>28.061</v>
      </c>
      <c r="AG78" s="30">
        <f t="shared" si="32"/>
        <v>26.934000000000001</v>
      </c>
      <c r="AH78" s="30">
        <f t="shared" si="33"/>
        <v>17.110900000000001</v>
      </c>
      <c r="AI78" s="87">
        <f t="shared" si="30"/>
        <v>37.884100000000004</v>
      </c>
      <c r="AJ78" s="99"/>
    </row>
    <row r="79" spans="2:36">
      <c r="B79" s="143"/>
      <c r="C79" s="4">
        <f t="shared" si="34"/>
        <v>9</v>
      </c>
      <c r="D79" s="15" t="s">
        <v>71</v>
      </c>
      <c r="E79" s="24" t="s">
        <v>72</v>
      </c>
      <c r="F79" s="62"/>
      <c r="G79" s="29">
        <v>0</v>
      </c>
      <c r="H79" s="28" t="s">
        <v>1</v>
      </c>
      <c r="I79" s="30">
        <v>0</v>
      </c>
      <c r="J79" s="30">
        <v>0</v>
      </c>
      <c r="K79" s="28">
        <f t="shared" si="27"/>
        <v>0</v>
      </c>
      <c r="L79" s="30"/>
      <c r="M79" s="30"/>
      <c r="N79" s="30"/>
      <c r="O79" s="30">
        <v>0</v>
      </c>
      <c r="P79" s="30">
        <v>0</v>
      </c>
      <c r="Q79" s="28">
        <f t="shared" si="28"/>
        <v>0</v>
      </c>
      <c r="R79" s="30"/>
      <c r="S79" s="30"/>
      <c r="T79" s="30"/>
      <c r="U79" s="30">
        <v>0</v>
      </c>
      <c r="V79" s="30">
        <v>0</v>
      </c>
      <c r="W79" s="28">
        <f t="shared" si="29"/>
        <v>0</v>
      </c>
      <c r="X79" s="30"/>
      <c r="Y79" s="30"/>
      <c r="Z79" s="30"/>
      <c r="AA79" s="30">
        <v>0</v>
      </c>
      <c r="AB79" s="30">
        <v>0</v>
      </c>
      <c r="AC79" s="28">
        <f t="shared" si="31"/>
        <v>0</v>
      </c>
      <c r="AD79" s="30"/>
      <c r="AE79" s="30"/>
      <c r="AF79" s="29">
        <v>0</v>
      </c>
      <c r="AG79" s="30">
        <f t="shared" si="32"/>
        <v>0</v>
      </c>
      <c r="AH79" s="30">
        <f t="shared" si="33"/>
        <v>0</v>
      </c>
      <c r="AI79" s="87">
        <f t="shared" si="30"/>
        <v>0</v>
      </c>
      <c r="AJ79" s="99"/>
    </row>
    <row r="80" spans="2:36">
      <c r="B80" s="143"/>
      <c r="C80" s="4">
        <f t="shared" si="34"/>
        <v>10</v>
      </c>
      <c r="D80" s="15" t="s">
        <v>73</v>
      </c>
      <c r="E80" s="1" t="s">
        <v>74</v>
      </c>
      <c r="F80" s="62"/>
      <c r="G80" s="29">
        <v>0</v>
      </c>
      <c r="H80" s="28" t="s">
        <v>1</v>
      </c>
      <c r="I80" s="30">
        <v>0</v>
      </c>
      <c r="J80" s="30">
        <v>0</v>
      </c>
      <c r="K80" s="28">
        <f t="shared" si="27"/>
        <v>0</v>
      </c>
      <c r="L80" s="30"/>
      <c r="M80" s="30"/>
      <c r="N80" s="30"/>
      <c r="O80" s="30">
        <v>27.751000000000001</v>
      </c>
      <c r="P80" s="30">
        <v>27.751000000000001</v>
      </c>
      <c r="Q80" s="28">
        <f t="shared" si="28"/>
        <v>0</v>
      </c>
      <c r="R80" s="30"/>
      <c r="S80" s="30"/>
      <c r="T80" s="30"/>
      <c r="U80" s="30">
        <v>22.69</v>
      </c>
      <c r="V80" s="30">
        <v>22.69</v>
      </c>
      <c r="W80" s="28">
        <f t="shared" si="29"/>
        <v>0</v>
      </c>
      <c r="X80" s="30"/>
      <c r="Y80" s="30"/>
      <c r="Z80" s="30"/>
      <c r="AA80" s="30">
        <v>31.143999999999998</v>
      </c>
      <c r="AB80" s="30">
        <v>31.143999999999998</v>
      </c>
      <c r="AC80" s="28">
        <f t="shared" si="31"/>
        <v>0</v>
      </c>
      <c r="AD80" s="30"/>
      <c r="AE80" s="30"/>
      <c r="AF80" s="29">
        <v>0</v>
      </c>
      <c r="AG80" s="30">
        <f t="shared" si="32"/>
        <v>81.585000000000008</v>
      </c>
      <c r="AH80" s="30">
        <f t="shared" si="33"/>
        <v>81.585000000000008</v>
      </c>
      <c r="AI80" s="87">
        <f t="shared" si="30"/>
        <v>0</v>
      </c>
      <c r="AJ80" s="99"/>
    </row>
    <row r="81" spans="1:256">
      <c r="B81" s="143"/>
      <c r="C81" s="4">
        <f t="shared" si="34"/>
        <v>11</v>
      </c>
      <c r="D81" s="15" t="s">
        <v>209</v>
      </c>
      <c r="E81" s="1" t="s">
        <v>210</v>
      </c>
      <c r="F81" s="62"/>
      <c r="G81" s="29">
        <v>0</v>
      </c>
      <c r="H81" s="28" t="s">
        <v>1</v>
      </c>
      <c r="I81" s="30">
        <v>0</v>
      </c>
      <c r="J81" s="30">
        <v>0</v>
      </c>
      <c r="K81" s="28">
        <f t="shared" si="27"/>
        <v>0</v>
      </c>
      <c r="L81" s="30"/>
      <c r="M81" s="30"/>
      <c r="N81" s="30"/>
      <c r="O81" s="30">
        <v>0</v>
      </c>
      <c r="P81" s="30">
        <v>0</v>
      </c>
      <c r="Q81" s="28">
        <f t="shared" si="28"/>
        <v>0</v>
      </c>
      <c r="R81" s="30"/>
      <c r="S81" s="30"/>
      <c r="T81" s="30"/>
      <c r="U81" s="30">
        <v>0</v>
      </c>
      <c r="V81" s="30">
        <v>0</v>
      </c>
      <c r="W81" s="28">
        <f t="shared" si="29"/>
        <v>0</v>
      </c>
      <c r="X81" s="30"/>
      <c r="Y81" s="30"/>
      <c r="Z81" s="30"/>
      <c r="AA81" s="30">
        <v>0</v>
      </c>
      <c r="AB81" s="30">
        <v>0</v>
      </c>
      <c r="AC81" s="28">
        <f t="shared" si="31"/>
        <v>0</v>
      </c>
      <c r="AD81" s="30"/>
      <c r="AE81" s="30"/>
      <c r="AF81" s="29">
        <v>0</v>
      </c>
      <c r="AG81" s="30">
        <f t="shared" si="32"/>
        <v>0</v>
      </c>
      <c r="AH81" s="30">
        <f t="shared" si="33"/>
        <v>0</v>
      </c>
      <c r="AI81" s="87">
        <f t="shared" si="30"/>
        <v>0</v>
      </c>
      <c r="AJ81" s="99"/>
    </row>
    <row r="82" spans="1:256">
      <c r="B82" s="143"/>
      <c r="C82" s="4">
        <f t="shared" si="34"/>
        <v>12</v>
      </c>
      <c r="D82" s="15" t="s">
        <v>279</v>
      </c>
      <c r="E82" s="1" t="s">
        <v>280</v>
      </c>
      <c r="F82" s="62"/>
      <c r="G82" s="29">
        <v>0</v>
      </c>
      <c r="H82" s="28" t="s">
        <v>1</v>
      </c>
      <c r="I82" s="30">
        <v>14.1439</v>
      </c>
      <c r="J82" s="30">
        <v>0</v>
      </c>
      <c r="K82" s="28">
        <f>SUM(G82+I82-J82)</f>
        <v>14.1439</v>
      </c>
      <c r="L82" s="30"/>
      <c r="M82" s="30"/>
      <c r="N82" s="30"/>
      <c r="O82" s="30">
        <v>2.3780000000000001</v>
      </c>
      <c r="P82" s="30">
        <v>0.6653</v>
      </c>
      <c r="Q82" s="28">
        <f>SUM(K82+O82-P82)</f>
        <v>15.856600000000002</v>
      </c>
      <c r="R82" s="30"/>
      <c r="S82" s="30"/>
      <c r="T82" s="30"/>
      <c r="U82" s="30">
        <v>27.747</v>
      </c>
      <c r="V82" s="30">
        <v>19.456299999999999</v>
      </c>
      <c r="W82" s="28">
        <f>SUM(Q82+U82-V82)</f>
        <v>24.147300000000001</v>
      </c>
      <c r="X82" s="30"/>
      <c r="Y82" s="30"/>
      <c r="Z82" s="30"/>
      <c r="AA82" s="30">
        <v>8.1329999999999991</v>
      </c>
      <c r="AB82" s="30">
        <v>7.9724000000000004</v>
      </c>
      <c r="AC82" s="28">
        <f>SUM(W82+AA82-AB82)</f>
        <v>24.307899999999997</v>
      </c>
      <c r="AD82" s="30"/>
      <c r="AE82" s="30"/>
      <c r="AF82" s="29">
        <v>0</v>
      </c>
      <c r="AG82" s="30">
        <f>SUM(I82+O82+U82+AA82)</f>
        <v>52.401899999999998</v>
      </c>
      <c r="AH82" s="30">
        <f>SUM(AB82+V82+P82+J82)</f>
        <v>28.093999999999998</v>
      </c>
      <c r="AI82" s="87">
        <f>SUM(AF82+AG82-AH82)</f>
        <v>24.3079</v>
      </c>
      <c r="AJ82" s="99"/>
    </row>
    <row r="83" spans="1:256">
      <c r="B83" s="143"/>
      <c r="C83" s="4">
        <f t="shared" si="34"/>
        <v>13</v>
      </c>
      <c r="D83" s="15" t="s">
        <v>75</v>
      </c>
      <c r="E83" s="1" t="s">
        <v>76</v>
      </c>
      <c r="F83" s="62"/>
      <c r="G83" s="29">
        <v>0</v>
      </c>
      <c r="H83" s="28" t="s">
        <v>1</v>
      </c>
      <c r="I83" s="30">
        <v>0</v>
      </c>
      <c r="J83" s="30">
        <v>0</v>
      </c>
      <c r="K83" s="28">
        <f t="shared" si="27"/>
        <v>0</v>
      </c>
      <c r="L83" s="30"/>
      <c r="M83" s="30"/>
      <c r="N83" s="30"/>
      <c r="O83" s="30">
        <v>0</v>
      </c>
      <c r="P83" s="30">
        <v>0</v>
      </c>
      <c r="Q83" s="28">
        <f t="shared" si="28"/>
        <v>0</v>
      </c>
      <c r="R83" s="30"/>
      <c r="S83" s="30"/>
      <c r="T83" s="30"/>
      <c r="U83" s="30">
        <v>0</v>
      </c>
      <c r="V83" s="30">
        <v>0</v>
      </c>
      <c r="W83" s="28">
        <f t="shared" si="29"/>
        <v>0</v>
      </c>
      <c r="X83" s="30"/>
      <c r="Y83" s="30"/>
      <c r="Z83" s="30"/>
      <c r="AA83" s="30">
        <v>0</v>
      </c>
      <c r="AB83" s="30">
        <v>0</v>
      </c>
      <c r="AC83" s="28">
        <f t="shared" si="31"/>
        <v>0</v>
      </c>
      <c r="AD83" s="30"/>
      <c r="AE83" s="30"/>
      <c r="AF83" s="29">
        <v>0</v>
      </c>
      <c r="AG83" s="30">
        <f t="shared" si="32"/>
        <v>0</v>
      </c>
      <c r="AH83" s="30">
        <f t="shared" si="33"/>
        <v>0</v>
      </c>
      <c r="AI83" s="87">
        <f t="shared" si="30"/>
        <v>0</v>
      </c>
      <c r="AJ83" s="99"/>
    </row>
    <row r="84" spans="1:256">
      <c r="B84" s="143"/>
      <c r="C84" s="4">
        <f t="shared" si="34"/>
        <v>14</v>
      </c>
      <c r="D84" s="15" t="s">
        <v>240</v>
      </c>
      <c r="E84" s="1" t="s">
        <v>241</v>
      </c>
      <c r="F84" s="62"/>
      <c r="G84" s="29">
        <v>0</v>
      </c>
      <c r="H84" s="28" t="s">
        <v>1</v>
      </c>
      <c r="I84" s="30">
        <v>0</v>
      </c>
      <c r="J84" s="30">
        <v>0</v>
      </c>
      <c r="K84" s="28">
        <f t="shared" si="27"/>
        <v>0</v>
      </c>
      <c r="L84" s="30"/>
      <c r="M84" s="30"/>
      <c r="N84" s="30"/>
      <c r="O84" s="30">
        <v>7.8380000000000001</v>
      </c>
      <c r="P84" s="30">
        <v>7.8380000000000001</v>
      </c>
      <c r="Q84" s="28">
        <f t="shared" si="28"/>
        <v>0</v>
      </c>
      <c r="R84" s="30"/>
      <c r="S84" s="30"/>
      <c r="T84" s="30"/>
      <c r="U84" s="30">
        <v>40.198</v>
      </c>
      <c r="V84" s="30">
        <v>40.198</v>
      </c>
      <c r="W84" s="28">
        <f t="shared" si="29"/>
        <v>0</v>
      </c>
      <c r="X84" s="30"/>
      <c r="Y84" s="30"/>
      <c r="Z84" s="30"/>
      <c r="AA84" s="30">
        <v>76.66</v>
      </c>
      <c r="AB84" s="30">
        <v>76.66</v>
      </c>
      <c r="AC84" s="28">
        <f>SUM(W84+AA84-AB84)</f>
        <v>0</v>
      </c>
      <c r="AD84" s="30"/>
      <c r="AE84" s="30"/>
      <c r="AF84" s="29">
        <v>0</v>
      </c>
      <c r="AG84" s="30">
        <f t="shared" si="32"/>
        <v>124.696</v>
      </c>
      <c r="AH84" s="30">
        <f t="shared" si="33"/>
        <v>124.696</v>
      </c>
      <c r="AI84" s="87">
        <f t="shared" si="30"/>
        <v>0</v>
      </c>
      <c r="AJ84" s="99"/>
    </row>
    <row r="85" spans="1:256">
      <c r="B85" s="143"/>
      <c r="C85" s="4">
        <f t="shared" si="34"/>
        <v>15</v>
      </c>
      <c r="D85" s="15" t="s">
        <v>253</v>
      </c>
      <c r="E85" s="1" t="s">
        <v>252</v>
      </c>
      <c r="F85" s="62"/>
      <c r="G85" s="29">
        <v>5</v>
      </c>
      <c r="H85" s="28" t="s">
        <v>1</v>
      </c>
      <c r="I85" s="30">
        <v>5</v>
      </c>
      <c r="J85" s="30">
        <v>7.8</v>
      </c>
      <c r="K85" s="28">
        <f t="shared" si="27"/>
        <v>2.2000000000000002</v>
      </c>
      <c r="L85" s="30"/>
      <c r="M85" s="30"/>
      <c r="N85" s="30"/>
      <c r="O85" s="30">
        <v>16</v>
      </c>
      <c r="P85" s="30">
        <v>13</v>
      </c>
      <c r="Q85" s="28">
        <f t="shared" si="28"/>
        <v>5.1999999999999993</v>
      </c>
      <c r="R85" s="30"/>
      <c r="S85" s="30"/>
      <c r="T85" s="30"/>
      <c r="U85" s="30">
        <v>7.4059999999999997</v>
      </c>
      <c r="V85" s="30">
        <v>9</v>
      </c>
      <c r="W85" s="28">
        <f t="shared" si="29"/>
        <v>3.6059999999999981</v>
      </c>
      <c r="X85" s="30"/>
      <c r="Y85" s="30"/>
      <c r="Z85" s="30"/>
      <c r="AA85" s="30">
        <v>4.702</v>
      </c>
      <c r="AB85" s="30">
        <v>4</v>
      </c>
      <c r="AC85" s="28">
        <f>SUM(W85+AA85-AB85)</f>
        <v>4.3079999999999981</v>
      </c>
      <c r="AD85" s="30"/>
      <c r="AE85" s="30"/>
      <c r="AF85" s="29">
        <v>5</v>
      </c>
      <c r="AG85" s="30">
        <f t="shared" si="32"/>
        <v>33.107999999999997</v>
      </c>
      <c r="AH85" s="30">
        <f t="shared" si="33"/>
        <v>33.799999999999997</v>
      </c>
      <c r="AI85" s="87">
        <f t="shared" si="30"/>
        <v>4.3079999999999998</v>
      </c>
      <c r="AJ85" s="99"/>
    </row>
    <row r="86" spans="1:256">
      <c r="B86" s="143"/>
      <c r="C86" s="4">
        <f t="shared" si="34"/>
        <v>16</v>
      </c>
      <c r="D86" s="15" t="s">
        <v>77</v>
      </c>
      <c r="E86" s="1" t="s">
        <v>78</v>
      </c>
      <c r="F86" s="62"/>
      <c r="G86" s="29">
        <v>21.19</v>
      </c>
      <c r="H86" s="28" t="s">
        <v>1</v>
      </c>
      <c r="I86" s="30">
        <v>0</v>
      </c>
      <c r="J86" s="30">
        <v>0</v>
      </c>
      <c r="K86" s="28">
        <f t="shared" si="27"/>
        <v>21.19</v>
      </c>
      <c r="L86" s="30"/>
      <c r="M86" s="30"/>
      <c r="N86" s="30"/>
      <c r="O86" s="30">
        <v>0</v>
      </c>
      <c r="P86" s="30">
        <v>0</v>
      </c>
      <c r="Q86" s="28">
        <f t="shared" si="28"/>
        <v>21.19</v>
      </c>
      <c r="R86" s="30"/>
      <c r="S86" s="30"/>
      <c r="T86" s="30"/>
      <c r="U86" s="30">
        <v>0</v>
      </c>
      <c r="V86" s="30">
        <v>0</v>
      </c>
      <c r="W86" s="28">
        <f t="shared" si="29"/>
        <v>21.19</v>
      </c>
      <c r="X86" s="30"/>
      <c r="Y86" s="30"/>
      <c r="Z86" s="30"/>
      <c r="AA86" s="30">
        <v>0</v>
      </c>
      <c r="AB86" s="30">
        <v>0</v>
      </c>
      <c r="AC86" s="28">
        <f t="shared" si="31"/>
        <v>21.19</v>
      </c>
      <c r="AD86" s="30"/>
      <c r="AE86" s="30"/>
      <c r="AF86" s="29">
        <v>21.19</v>
      </c>
      <c r="AG86" s="30">
        <f t="shared" si="32"/>
        <v>0</v>
      </c>
      <c r="AH86" s="30">
        <f t="shared" si="33"/>
        <v>0</v>
      </c>
      <c r="AI86" s="87">
        <f t="shared" si="30"/>
        <v>21.19</v>
      </c>
      <c r="AJ86" s="99"/>
    </row>
    <row r="87" spans="1:256">
      <c r="B87" s="143"/>
      <c r="C87" s="4">
        <f t="shared" si="34"/>
        <v>17</v>
      </c>
      <c r="D87" s="15" t="s">
        <v>198</v>
      </c>
      <c r="E87" s="26" t="s">
        <v>262</v>
      </c>
      <c r="F87" s="62"/>
      <c r="G87" s="29">
        <v>0</v>
      </c>
      <c r="H87" s="28" t="s">
        <v>1</v>
      </c>
      <c r="I87" s="30">
        <v>0</v>
      </c>
      <c r="J87" s="30">
        <v>0</v>
      </c>
      <c r="K87" s="28">
        <f t="shared" si="27"/>
        <v>0</v>
      </c>
      <c r="L87" s="30"/>
      <c r="M87" s="30"/>
      <c r="N87" s="30"/>
      <c r="O87" s="30">
        <v>0</v>
      </c>
      <c r="P87" s="30">
        <v>0</v>
      </c>
      <c r="Q87" s="28">
        <f t="shared" si="28"/>
        <v>0</v>
      </c>
      <c r="R87" s="30"/>
      <c r="S87" s="30"/>
      <c r="T87" s="30"/>
      <c r="U87" s="30">
        <v>0</v>
      </c>
      <c r="V87" s="30">
        <v>0</v>
      </c>
      <c r="W87" s="28">
        <f t="shared" si="29"/>
        <v>0</v>
      </c>
      <c r="X87" s="30"/>
      <c r="Y87" s="30"/>
      <c r="Z87" s="30"/>
      <c r="AA87" s="30">
        <v>0</v>
      </c>
      <c r="AB87" s="30">
        <v>0</v>
      </c>
      <c r="AC87" s="28">
        <f>SUM(W87+AA87-AB87)</f>
        <v>0</v>
      </c>
      <c r="AD87" s="30"/>
      <c r="AE87" s="30"/>
      <c r="AF87" s="29">
        <v>0</v>
      </c>
      <c r="AG87" s="30">
        <f t="shared" si="32"/>
        <v>0</v>
      </c>
      <c r="AH87" s="30">
        <f t="shared" si="33"/>
        <v>0</v>
      </c>
      <c r="AI87" s="87">
        <f t="shared" si="30"/>
        <v>0</v>
      </c>
      <c r="AJ87" s="99"/>
    </row>
    <row r="88" spans="1:256">
      <c r="B88" s="143"/>
      <c r="C88" s="4">
        <f t="shared" si="34"/>
        <v>18</v>
      </c>
      <c r="D88" s="20" t="s">
        <v>226</v>
      </c>
      <c r="E88" s="26" t="s">
        <v>101</v>
      </c>
      <c r="F88" s="62"/>
      <c r="G88" s="29">
        <v>421.02789999999999</v>
      </c>
      <c r="H88" s="28" t="s">
        <v>1</v>
      </c>
      <c r="I88" s="30">
        <v>104.8755</v>
      </c>
      <c r="J88" s="30">
        <v>74.896600000000007</v>
      </c>
      <c r="K88" s="28">
        <f t="shared" si="27"/>
        <v>451.0068</v>
      </c>
      <c r="L88" s="30"/>
      <c r="M88" s="30"/>
      <c r="N88" s="30"/>
      <c r="O88" s="30">
        <v>408.05520000000001</v>
      </c>
      <c r="P88" s="30">
        <v>338.13330000000002</v>
      </c>
      <c r="Q88" s="28">
        <f t="shared" si="28"/>
        <v>520.92869999999994</v>
      </c>
      <c r="R88" s="30"/>
      <c r="S88" s="30"/>
      <c r="T88" s="30"/>
      <c r="U88" s="89">
        <v>99.485820000000004</v>
      </c>
      <c r="V88" s="79">
        <v>245.17160000000001</v>
      </c>
      <c r="W88" s="90">
        <f t="shared" si="29"/>
        <v>375.24291999999991</v>
      </c>
      <c r="X88" s="30"/>
      <c r="Y88" s="30"/>
      <c r="Z88" s="30"/>
      <c r="AA88" s="79">
        <v>98.146000000000001</v>
      </c>
      <c r="AB88" s="79">
        <v>114.2688</v>
      </c>
      <c r="AC88" s="90">
        <f t="shared" si="31"/>
        <v>359.12011999999993</v>
      </c>
      <c r="AD88" s="30"/>
      <c r="AE88" s="30"/>
      <c r="AF88" s="29">
        <v>421.02789999999999</v>
      </c>
      <c r="AG88" s="30">
        <f t="shared" si="32"/>
        <v>710.56251999999995</v>
      </c>
      <c r="AH88" s="30">
        <f t="shared" si="33"/>
        <v>772.47030000000007</v>
      </c>
      <c r="AI88" s="107">
        <f t="shared" si="30"/>
        <v>359.12011999999993</v>
      </c>
      <c r="AJ88" s="99"/>
    </row>
    <row r="89" spans="1:256">
      <c r="B89" s="143"/>
      <c r="C89" s="4">
        <f t="shared" si="34"/>
        <v>19</v>
      </c>
      <c r="D89" s="20" t="s">
        <v>227</v>
      </c>
      <c r="E89" s="1" t="s">
        <v>228</v>
      </c>
      <c r="F89" s="62"/>
      <c r="G89" s="29">
        <v>0</v>
      </c>
      <c r="H89" s="28" t="s">
        <v>1</v>
      </c>
      <c r="I89" s="30">
        <v>7.2614999999999998</v>
      </c>
      <c r="J89" s="30">
        <v>0</v>
      </c>
      <c r="K89" s="28">
        <f t="shared" si="27"/>
        <v>7.2614999999999998</v>
      </c>
      <c r="L89" s="30"/>
      <c r="M89" s="30"/>
      <c r="N89" s="30"/>
      <c r="O89" s="30">
        <v>0</v>
      </c>
      <c r="P89" s="30">
        <v>0.19700000000000001</v>
      </c>
      <c r="Q89" s="28">
        <f t="shared" si="28"/>
        <v>7.0644999999999998</v>
      </c>
      <c r="R89" s="30"/>
      <c r="S89" s="30"/>
      <c r="T89" s="30"/>
      <c r="U89" s="83">
        <v>0</v>
      </c>
      <c r="V89" s="83">
        <v>0</v>
      </c>
      <c r="W89" s="28">
        <f t="shared" si="29"/>
        <v>7.0644999999999998</v>
      </c>
      <c r="X89" s="30"/>
      <c r="Y89" s="30"/>
      <c r="Z89" s="30"/>
      <c r="AA89" s="30">
        <v>0</v>
      </c>
      <c r="AB89" s="30">
        <v>0</v>
      </c>
      <c r="AC89" s="28">
        <f t="shared" si="31"/>
        <v>7.0644999999999998</v>
      </c>
      <c r="AD89" s="30"/>
      <c r="AE89" s="30"/>
      <c r="AF89" s="29">
        <v>0</v>
      </c>
      <c r="AG89" s="30">
        <f t="shared" si="32"/>
        <v>7.2614999999999998</v>
      </c>
      <c r="AH89" s="30">
        <f t="shared" si="33"/>
        <v>0.19700000000000001</v>
      </c>
      <c r="AI89" s="87">
        <f t="shared" si="30"/>
        <v>7.0644999999999998</v>
      </c>
      <c r="AJ89" s="99"/>
    </row>
    <row r="90" spans="1:256" s="108" customFormat="1">
      <c r="A90" s="3" t="s">
        <v>257</v>
      </c>
      <c r="B90" s="143"/>
      <c r="C90" s="4">
        <f t="shared" si="34"/>
        <v>20</v>
      </c>
      <c r="D90" s="3" t="s">
        <v>257</v>
      </c>
      <c r="E90" s="7" t="s">
        <v>244</v>
      </c>
      <c r="F90" s="65"/>
      <c r="G90" s="31">
        <v>0</v>
      </c>
      <c r="H90" s="28" t="s">
        <v>1</v>
      </c>
      <c r="I90" s="30">
        <v>0</v>
      </c>
      <c r="J90" s="30">
        <v>0</v>
      </c>
      <c r="K90" s="28">
        <f t="shared" si="27"/>
        <v>0</v>
      </c>
      <c r="L90" s="33"/>
      <c r="M90" s="33"/>
      <c r="N90" s="33"/>
      <c r="O90" s="30">
        <v>5.1840000000000002</v>
      </c>
      <c r="P90" s="30">
        <v>0</v>
      </c>
      <c r="Q90" s="28">
        <f t="shared" si="28"/>
        <v>5.1840000000000002</v>
      </c>
      <c r="R90" s="33"/>
      <c r="S90" s="33"/>
      <c r="T90" s="33"/>
      <c r="U90" s="83">
        <v>0</v>
      </c>
      <c r="V90" s="83">
        <v>0</v>
      </c>
      <c r="W90" s="28">
        <f t="shared" si="29"/>
        <v>5.1840000000000002</v>
      </c>
      <c r="X90" s="33"/>
      <c r="Y90" s="33"/>
      <c r="Z90" s="33"/>
      <c r="AA90" s="33">
        <v>0</v>
      </c>
      <c r="AB90" s="33">
        <v>0</v>
      </c>
      <c r="AC90" s="28">
        <f>SUM(W90+AA90-AB90)</f>
        <v>5.1840000000000002</v>
      </c>
      <c r="AD90" s="33"/>
      <c r="AE90" s="33"/>
      <c r="AF90" s="31">
        <v>0</v>
      </c>
      <c r="AG90" s="30">
        <f t="shared" si="32"/>
        <v>5.1840000000000002</v>
      </c>
      <c r="AH90" s="30">
        <f t="shared" si="33"/>
        <v>0</v>
      </c>
      <c r="AI90" s="87">
        <f t="shared" si="30"/>
        <v>5.1840000000000002</v>
      </c>
      <c r="AJ90" s="92"/>
      <c r="AK90" s="91"/>
      <c r="AL90" s="91"/>
      <c r="AM90" s="91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>
      <c r="B91" s="143"/>
      <c r="C91" s="4">
        <f t="shared" si="34"/>
        <v>21</v>
      </c>
      <c r="D91" s="3" t="s">
        <v>277</v>
      </c>
      <c r="E91" s="7" t="s">
        <v>278</v>
      </c>
      <c r="F91" s="65"/>
      <c r="G91" s="29">
        <v>0</v>
      </c>
      <c r="H91" s="28" t="s">
        <v>1</v>
      </c>
      <c r="I91" s="30">
        <v>0</v>
      </c>
      <c r="J91" s="30">
        <v>0</v>
      </c>
      <c r="K91" s="28">
        <f t="shared" si="27"/>
        <v>0</v>
      </c>
      <c r="L91" s="30"/>
      <c r="M91" s="30"/>
      <c r="N91" s="30"/>
      <c r="O91" s="30">
        <v>0</v>
      </c>
      <c r="P91" s="30">
        <v>0</v>
      </c>
      <c r="Q91" s="28">
        <f t="shared" si="28"/>
        <v>0</v>
      </c>
      <c r="R91" s="30"/>
      <c r="S91" s="30"/>
      <c r="T91" s="30"/>
      <c r="U91" s="30">
        <v>0</v>
      </c>
      <c r="V91" s="30">
        <v>0</v>
      </c>
      <c r="W91" s="28">
        <f t="shared" si="29"/>
        <v>0</v>
      </c>
      <c r="X91" s="30"/>
      <c r="Y91" s="30"/>
      <c r="Z91" s="30"/>
      <c r="AA91" s="30">
        <v>115.498</v>
      </c>
      <c r="AB91" s="30">
        <v>115.498</v>
      </c>
      <c r="AC91" s="28">
        <f>SUM(W91+AA91-AB91)</f>
        <v>0</v>
      </c>
      <c r="AD91" s="30"/>
      <c r="AE91" s="30"/>
      <c r="AF91" s="29">
        <v>0</v>
      </c>
      <c r="AG91" s="28">
        <f>SUM(AA91+O91+U91+I91)</f>
        <v>115.498</v>
      </c>
      <c r="AH91" s="28">
        <f t="shared" si="33"/>
        <v>115.498</v>
      </c>
      <c r="AI91" s="87">
        <f t="shared" si="30"/>
        <v>0</v>
      </c>
      <c r="AJ91" s="39"/>
    </row>
    <row r="92" spans="1:256" ht="14.25" thickBot="1">
      <c r="B92" s="144"/>
      <c r="C92" s="10"/>
      <c r="D92" s="14"/>
      <c r="E92" s="18"/>
      <c r="F92" s="67"/>
      <c r="G92" s="31"/>
      <c r="H92" s="32" t="s">
        <v>1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2">
        <f t="shared" si="31"/>
        <v>0</v>
      </c>
      <c r="AD92" s="33"/>
      <c r="AE92" s="33"/>
      <c r="AF92" s="31"/>
      <c r="AG92" s="33"/>
      <c r="AH92" s="33"/>
      <c r="AI92" s="102"/>
      <c r="AJ92" s="109"/>
    </row>
    <row r="93" spans="1:256" ht="14.25" thickBot="1">
      <c r="B93" s="122" t="s">
        <v>23</v>
      </c>
      <c r="C93" s="123"/>
      <c r="D93" s="123"/>
      <c r="E93" s="19" t="s">
        <v>17</v>
      </c>
      <c r="F93" s="64"/>
      <c r="G93" s="35">
        <f>SUM(G71:G92)</f>
        <v>475.27890000000002</v>
      </c>
      <c r="H93" s="45" t="s">
        <v>1</v>
      </c>
      <c r="I93" s="35">
        <f t="shared" ref="I93:AI93" si="35">SUM(I71:I92)</f>
        <v>455.22989999999999</v>
      </c>
      <c r="J93" s="35">
        <f t="shared" si="35"/>
        <v>400.71580000000006</v>
      </c>
      <c r="K93" s="35">
        <f t="shared" si="35"/>
        <v>529.79300000000001</v>
      </c>
      <c r="L93" s="35">
        <f t="shared" si="35"/>
        <v>0</v>
      </c>
      <c r="M93" s="35">
        <f t="shared" si="35"/>
        <v>0</v>
      </c>
      <c r="N93" s="35">
        <f t="shared" si="35"/>
        <v>0</v>
      </c>
      <c r="O93" s="35">
        <f t="shared" si="35"/>
        <v>964.62919999999997</v>
      </c>
      <c r="P93" s="35">
        <f t="shared" si="35"/>
        <v>857.01090000000011</v>
      </c>
      <c r="Q93" s="35">
        <f t="shared" si="35"/>
        <v>637.41129999999987</v>
      </c>
      <c r="R93" s="35">
        <f t="shared" si="35"/>
        <v>0</v>
      </c>
      <c r="S93" s="35">
        <f t="shared" si="35"/>
        <v>0</v>
      </c>
      <c r="T93" s="35">
        <f t="shared" si="35"/>
        <v>0</v>
      </c>
      <c r="U93" s="35">
        <f t="shared" si="35"/>
        <v>920.32497999999987</v>
      </c>
      <c r="V93" s="35">
        <f t="shared" si="35"/>
        <v>987.38220000000001</v>
      </c>
      <c r="W93" s="35">
        <f t="shared" si="35"/>
        <v>570.35407999999984</v>
      </c>
      <c r="X93" s="35">
        <f t="shared" si="35"/>
        <v>0</v>
      </c>
      <c r="Y93" s="35">
        <f t="shared" si="35"/>
        <v>0</v>
      </c>
      <c r="Z93" s="35">
        <f t="shared" si="35"/>
        <v>0</v>
      </c>
      <c r="AA93" s="35">
        <f t="shared" si="35"/>
        <v>2057.4766</v>
      </c>
      <c r="AB93" s="35">
        <f t="shared" si="35"/>
        <v>2049.3033599999999</v>
      </c>
      <c r="AC93" s="35">
        <f t="shared" si="35"/>
        <v>578.52735999999982</v>
      </c>
      <c r="AD93" s="35">
        <f t="shared" si="35"/>
        <v>0</v>
      </c>
      <c r="AE93" s="35">
        <f t="shared" si="35"/>
        <v>0</v>
      </c>
      <c r="AF93" s="35">
        <f t="shared" si="35"/>
        <v>475.27890000000002</v>
      </c>
      <c r="AG93" s="35">
        <f t="shared" si="35"/>
        <v>4397.660679999999</v>
      </c>
      <c r="AH93" s="35">
        <f t="shared" si="35"/>
        <v>4294.4122600000001</v>
      </c>
      <c r="AI93" s="35">
        <f t="shared" si="35"/>
        <v>578.52735999999982</v>
      </c>
      <c r="AJ93" s="81"/>
    </row>
    <row r="94" spans="1:256" ht="14.25" thickBot="1">
      <c r="B94" s="140" t="s">
        <v>24</v>
      </c>
      <c r="C94" s="78">
        <v>1</v>
      </c>
      <c r="D94" s="15" t="s">
        <v>263</v>
      </c>
      <c r="E94" s="84" t="s">
        <v>264</v>
      </c>
      <c r="F94" s="66"/>
      <c r="G94" s="29">
        <v>20.460999999999999</v>
      </c>
      <c r="H94" s="28" t="s">
        <v>1</v>
      </c>
      <c r="I94" s="30">
        <v>16.606999999999999</v>
      </c>
      <c r="J94" s="30">
        <v>17.923999999999999</v>
      </c>
      <c r="K94" s="28">
        <f t="shared" ref="K94:K122" si="36">SUM(G94+I94-J94)</f>
        <v>19.143999999999998</v>
      </c>
      <c r="L94" s="30"/>
      <c r="M94" s="30"/>
      <c r="N94" s="30"/>
      <c r="O94" s="30">
        <v>0</v>
      </c>
      <c r="P94" s="30">
        <v>0</v>
      </c>
      <c r="Q94" s="28">
        <f t="shared" ref="Q94:Q122" si="37">SUM(K94+O94-P94)</f>
        <v>19.143999999999998</v>
      </c>
      <c r="R94" s="30"/>
      <c r="S94" s="30"/>
      <c r="T94" s="30"/>
      <c r="U94" s="30">
        <v>0</v>
      </c>
      <c r="V94" s="30">
        <v>0</v>
      </c>
      <c r="W94" s="28">
        <f t="shared" ref="W94:W122" si="38">SUM(Q94+U94-V94)</f>
        <v>19.143999999999998</v>
      </c>
      <c r="X94" s="30"/>
      <c r="Y94" s="30"/>
      <c r="Z94" s="30"/>
      <c r="AA94" s="30">
        <v>0</v>
      </c>
      <c r="AB94" s="30">
        <v>0</v>
      </c>
      <c r="AC94" s="29">
        <f>SUM(W94+AA94-AB94)</f>
        <v>19.143999999999998</v>
      </c>
      <c r="AD94" s="30"/>
      <c r="AE94" s="30"/>
      <c r="AF94" s="29">
        <v>20.460999999999999</v>
      </c>
      <c r="AG94" s="28">
        <f>SUM(AA94+U94+O94+I94)</f>
        <v>16.606999999999999</v>
      </c>
      <c r="AH94" s="28">
        <f>SUM(AB94+++V94+P94+J94)</f>
        <v>17.923999999999999</v>
      </c>
      <c r="AI94" s="28">
        <f t="shared" ref="AI94:AI122" si="39">SUM(AF94+AG94-AH94)</f>
        <v>19.143999999999998</v>
      </c>
      <c r="AJ94" s="100"/>
    </row>
    <row r="95" spans="1:256">
      <c r="B95" s="141"/>
      <c r="C95" s="4">
        <v>2</v>
      </c>
      <c r="D95" s="15" t="s">
        <v>79</v>
      </c>
      <c r="E95" s="25" t="s">
        <v>80</v>
      </c>
      <c r="F95" s="68"/>
      <c r="G95" s="27">
        <v>0.18099999999999999</v>
      </c>
      <c r="H95" s="28" t="s">
        <v>1</v>
      </c>
      <c r="I95" s="28">
        <v>1171.32</v>
      </c>
      <c r="J95" s="28">
        <v>836.69100000000003</v>
      </c>
      <c r="K95" s="28">
        <f t="shared" si="36"/>
        <v>334.80999999999995</v>
      </c>
      <c r="L95" s="28"/>
      <c r="M95" s="28"/>
      <c r="N95" s="28"/>
      <c r="O95" s="28">
        <v>998.46199999999999</v>
      </c>
      <c r="P95" s="28">
        <v>744.78499999999997</v>
      </c>
      <c r="Q95" s="28">
        <f t="shared" si="37"/>
        <v>588.48699999999997</v>
      </c>
      <c r="R95" s="28"/>
      <c r="S95" s="28"/>
      <c r="T95" s="28"/>
      <c r="U95" s="28">
        <v>1483.0129999999999</v>
      </c>
      <c r="V95" s="28">
        <v>1991.509</v>
      </c>
      <c r="W95" s="28">
        <f t="shared" si="38"/>
        <v>79.990999999999985</v>
      </c>
      <c r="X95" s="28"/>
      <c r="Y95" s="28"/>
      <c r="Z95" s="28"/>
      <c r="AA95" s="28">
        <v>1681.421</v>
      </c>
      <c r="AB95" s="28">
        <v>795.03499999999997</v>
      </c>
      <c r="AC95" s="28">
        <f t="shared" si="31"/>
        <v>966.37700000000007</v>
      </c>
      <c r="AD95" s="28"/>
      <c r="AE95" s="28"/>
      <c r="AF95" s="27">
        <v>0.18099999999999999</v>
      </c>
      <c r="AG95" s="28">
        <f>SUM(AA95+O95+U95+I95)</f>
        <v>5334.2159999999994</v>
      </c>
      <c r="AH95" s="28">
        <f>SUM(AB95+V95+P95+J95)</f>
        <v>4368.0199999999995</v>
      </c>
      <c r="AI95" s="28">
        <f t="shared" si="39"/>
        <v>966.3769999999995</v>
      </c>
      <c r="AJ95" s="98"/>
    </row>
    <row r="96" spans="1:256">
      <c r="B96" s="141"/>
      <c r="C96" s="2">
        <f>SUM(C95+1)</f>
        <v>3</v>
      </c>
      <c r="D96" s="20" t="s">
        <v>81</v>
      </c>
      <c r="E96" s="26" t="s">
        <v>82</v>
      </c>
      <c r="F96" s="62"/>
      <c r="G96" s="29">
        <v>4.4379999999999997</v>
      </c>
      <c r="H96" s="28" t="s">
        <v>1</v>
      </c>
      <c r="I96" s="30">
        <v>16.946000000000002</v>
      </c>
      <c r="J96" s="30">
        <v>0</v>
      </c>
      <c r="K96" s="28">
        <f t="shared" si="36"/>
        <v>21.384</v>
      </c>
      <c r="L96" s="30"/>
      <c r="M96" s="30"/>
      <c r="N96" s="30"/>
      <c r="O96" s="30">
        <v>34.353000000000002</v>
      </c>
      <c r="P96" s="30">
        <v>26.513000000000002</v>
      </c>
      <c r="Q96" s="28">
        <f t="shared" si="37"/>
        <v>29.224</v>
      </c>
      <c r="R96" s="30"/>
      <c r="S96" s="30"/>
      <c r="T96" s="30"/>
      <c r="U96" s="30">
        <v>23.266999999999999</v>
      </c>
      <c r="V96" s="30">
        <v>0</v>
      </c>
      <c r="W96" s="28">
        <f t="shared" si="38"/>
        <v>52.491</v>
      </c>
      <c r="X96" s="30"/>
      <c r="Y96" s="30"/>
      <c r="Z96" s="30"/>
      <c r="AA96" s="30">
        <v>11.077</v>
      </c>
      <c r="AB96" s="30">
        <v>0</v>
      </c>
      <c r="AC96" s="28">
        <f t="shared" si="31"/>
        <v>63.567999999999998</v>
      </c>
      <c r="AD96" s="30"/>
      <c r="AE96" s="30"/>
      <c r="AF96" s="29">
        <v>4.4379999999999997</v>
      </c>
      <c r="AG96" s="28">
        <f>SUM(AA96+O96+U96+I96)</f>
        <v>85.643000000000001</v>
      </c>
      <c r="AH96" s="28">
        <f>SUM(AB96+V96+P96+J96)</f>
        <v>26.513000000000002</v>
      </c>
      <c r="AI96" s="28">
        <f t="shared" si="39"/>
        <v>63.567999999999998</v>
      </c>
      <c r="AJ96" s="99"/>
    </row>
    <row r="97" spans="1:36">
      <c r="B97" s="141"/>
      <c r="C97" s="2">
        <f t="shared" ref="C97:C122" si="40">SUM(C96+1)</f>
        <v>4</v>
      </c>
      <c r="D97" s="20" t="s">
        <v>247</v>
      </c>
      <c r="E97" s="26" t="s">
        <v>248</v>
      </c>
      <c r="F97" s="62"/>
      <c r="G97" s="29">
        <v>0</v>
      </c>
      <c r="H97" s="28" t="s">
        <v>1</v>
      </c>
      <c r="I97" s="30">
        <v>0</v>
      </c>
      <c r="J97" s="30">
        <v>0</v>
      </c>
      <c r="K97" s="28">
        <f t="shared" si="36"/>
        <v>0</v>
      </c>
      <c r="L97" s="30"/>
      <c r="M97" s="30"/>
      <c r="N97" s="30"/>
      <c r="O97" s="30">
        <v>2.16</v>
      </c>
      <c r="P97" s="30">
        <v>2.16</v>
      </c>
      <c r="Q97" s="28">
        <f t="shared" si="37"/>
        <v>0</v>
      </c>
      <c r="R97" s="30"/>
      <c r="S97" s="30"/>
      <c r="T97" s="30"/>
      <c r="U97" s="30">
        <v>249.464</v>
      </c>
      <c r="V97" s="30">
        <v>249.464</v>
      </c>
      <c r="W97" s="28">
        <f t="shared" si="38"/>
        <v>0</v>
      </c>
      <c r="X97" s="30"/>
      <c r="Y97" s="30"/>
      <c r="Z97" s="30"/>
      <c r="AA97" s="30">
        <v>39.799999999999997</v>
      </c>
      <c r="AB97" s="30">
        <v>39.799999999999997</v>
      </c>
      <c r="AC97" s="28">
        <f>SUM(W97+AA97-AB97)</f>
        <v>0</v>
      </c>
      <c r="AD97" s="30"/>
      <c r="AE97" s="30"/>
      <c r="AF97" s="29">
        <v>0</v>
      </c>
      <c r="AG97" s="28">
        <f>SUM(AA97+O97+U97+I97)</f>
        <v>291.42399999999998</v>
      </c>
      <c r="AH97" s="28">
        <f>SUM(AB97+V97+P97+J97)</f>
        <v>291.42400000000004</v>
      </c>
      <c r="AI97" s="82">
        <v>0</v>
      </c>
      <c r="AJ97" s="99"/>
    </row>
    <row r="98" spans="1:36">
      <c r="B98" s="141"/>
      <c r="C98" s="2">
        <f t="shared" si="40"/>
        <v>5</v>
      </c>
      <c r="D98" s="20" t="s">
        <v>83</v>
      </c>
      <c r="E98" s="26" t="s">
        <v>84</v>
      </c>
      <c r="F98" s="62"/>
      <c r="G98" s="29">
        <v>89.894199999999998</v>
      </c>
      <c r="H98" s="28" t="s">
        <v>1</v>
      </c>
      <c r="I98" s="30">
        <v>25.144200000000001</v>
      </c>
      <c r="J98" s="30">
        <v>61.845999999999997</v>
      </c>
      <c r="K98" s="28">
        <f t="shared" si="36"/>
        <v>53.192399999999999</v>
      </c>
      <c r="L98" s="30"/>
      <c r="M98" s="30"/>
      <c r="N98" s="30"/>
      <c r="O98" s="30">
        <v>15.841799999999999</v>
      </c>
      <c r="P98" s="30">
        <v>31.018999999999998</v>
      </c>
      <c r="Q98" s="28">
        <f t="shared" si="37"/>
        <v>38.0152</v>
      </c>
      <c r="R98" s="30"/>
      <c r="S98" s="30"/>
      <c r="T98" s="30"/>
      <c r="U98" s="30">
        <v>30.82</v>
      </c>
      <c r="V98" s="30">
        <v>33.344000000000001</v>
      </c>
      <c r="W98" s="28">
        <f t="shared" si="38"/>
        <v>35.491199999999999</v>
      </c>
      <c r="X98" s="30"/>
      <c r="Y98" s="30"/>
      <c r="Z98" s="30"/>
      <c r="AA98" s="30">
        <v>30.372</v>
      </c>
      <c r="AB98" s="30">
        <v>0</v>
      </c>
      <c r="AC98" s="28">
        <f t="shared" si="31"/>
        <v>65.863200000000006</v>
      </c>
      <c r="AD98" s="30"/>
      <c r="AE98" s="30"/>
      <c r="AF98" s="29">
        <v>89.894199999999998</v>
      </c>
      <c r="AG98" s="28">
        <f t="shared" ref="AG98:AG122" si="41">SUM(AA98+O98+U98+I98)</f>
        <v>102.178</v>
      </c>
      <c r="AH98" s="28">
        <f t="shared" ref="AH98:AH122" si="42">SUM(AB98+V98+P98+J98)</f>
        <v>126.209</v>
      </c>
      <c r="AI98" s="28">
        <f t="shared" si="39"/>
        <v>65.863200000000006</v>
      </c>
      <c r="AJ98" s="99"/>
    </row>
    <row r="99" spans="1:36">
      <c r="B99" s="141"/>
      <c r="C99" s="2">
        <f t="shared" si="40"/>
        <v>6</v>
      </c>
      <c r="D99" s="20" t="s">
        <v>137</v>
      </c>
      <c r="E99" s="26" t="s">
        <v>138</v>
      </c>
      <c r="F99" s="62"/>
      <c r="G99" s="29">
        <v>159.33000000000001</v>
      </c>
      <c r="H99" s="28" t="s">
        <v>1</v>
      </c>
      <c r="I99" s="30">
        <v>0</v>
      </c>
      <c r="J99" s="30">
        <v>67.042000000000002</v>
      </c>
      <c r="K99" s="28">
        <f t="shared" si="36"/>
        <v>92.288000000000011</v>
      </c>
      <c r="L99" s="30"/>
      <c r="M99" s="30"/>
      <c r="N99" s="30"/>
      <c r="O99" s="30">
        <v>247.476</v>
      </c>
      <c r="P99" s="30">
        <v>286.82400000000001</v>
      </c>
      <c r="Q99" s="28">
        <f t="shared" si="37"/>
        <v>52.94</v>
      </c>
      <c r="R99" s="30"/>
      <c r="S99" s="30"/>
      <c r="T99" s="30"/>
      <c r="U99" s="30">
        <v>504.50700000000001</v>
      </c>
      <c r="V99" s="30">
        <v>551.80600000000004</v>
      </c>
      <c r="W99" s="28">
        <f t="shared" si="38"/>
        <v>5.6409999999999627</v>
      </c>
      <c r="X99" s="30"/>
      <c r="Y99" s="30"/>
      <c r="Z99" s="30"/>
      <c r="AA99" s="30">
        <v>343.90199999999999</v>
      </c>
      <c r="AB99" s="30">
        <v>336.15800000000002</v>
      </c>
      <c r="AC99" s="28">
        <f t="shared" si="31"/>
        <v>13.384999999999934</v>
      </c>
      <c r="AD99" s="30"/>
      <c r="AE99" s="30"/>
      <c r="AF99" s="29">
        <v>159.33000000000001</v>
      </c>
      <c r="AG99" s="28">
        <f t="shared" si="41"/>
        <v>1095.885</v>
      </c>
      <c r="AH99" s="28">
        <f t="shared" si="42"/>
        <v>1241.83</v>
      </c>
      <c r="AI99" s="28">
        <f t="shared" si="39"/>
        <v>13.384999999999991</v>
      </c>
      <c r="AJ99" s="99"/>
    </row>
    <row r="100" spans="1:36">
      <c r="B100" s="141"/>
      <c r="C100" s="2">
        <f t="shared" si="40"/>
        <v>7</v>
      </c>
      <c r="D100" s="20" t="s">
        <v>139</v>
      </c>
      <c r="E100" s="26" t="s">
        <v>140</v>
      </c>
      <c r="F100" s="62"/>
      <c r="G100" s="29">
        <v>0</v>
      </c>
      <c r="H100" s="28" t="s">
        <v>1</v>
      </c>
      <c r="I100" s="30">
        <v>583.26800000000003</v>
      </c>
      <c r="J100" s="30">
        <v>583.26800000000003</v>
      </c>
      <c r="K100" s="28">
        <f t="shared" si="36"/>
        <v>0</v>
      </c>
      <c r="L100" s="30"/>
      <c r="M100" s="30"/>
      <c r="N100" s="30"/>
      <c r="O100" s="30">
        <v>996.71699999999998</v>
      </c>
      <c r="P100" s="30">
        <v>996.71699999999998</v>
      </c>
      <c r="Q100" s="28">
        <f t="shared" si="37"/>
        <v>0</v>
      </c>
      <c r="R100" s="30"/>
      <c r="S100" s="30"/>
      <c r="T100" s="30"/>
      <c r="U100" s="30">
        <v>2823.8924999999999</v>
      </c>
      <c r="V100" s="30">
        <v>2823.8924999999999</v>
      </c>
      <c r="W100" s="28">
        <f t="shared" si="38"/>
        <v>0</v>
      </c>
      <c r="X100" s="30"/>
      <c r="Y100" s="30"/>
      <c r="Z100" s="30"/>
      <c r="AA100" s="30">
        <v>560.99149999999997</v>
      </c>
      <c r="AB100" s="30">
        <v>560.99149999999997</v>
      </c>
      <c r="AC100" s="28">
        <f t="shared" si="31"/>
        <v>0</v>
      </c>
      <c r="AD100" s="30"/>
      <c r="AE100" s="30"/>
      <c r="AF100" s="29">
        <v>0</v>
      </c>
      <c r="AG100" s="28">
        <f t="shared" si="41"/>
        <v>4964.8689999999997</v>
      </c>
      <c r="AH100" s="28">
        <f t="shared" si="42"/>
        <v>4964.8689999999997</v>
      </c>
      <c r="AI100" s="28">
        <f t="shared" si="39"/>
        <v>0</v>
      </c>
      <c r="AJ100" s="99"/>
    </row>
    <row r="101" spans="1:36">
      <c r="B101" s="141"/>
      <c r="C101" s="2">
        <f t="shared" si="40"/>
        <v>8</v>
      </c>
      <c r="D101" s="20" t="s">
        <v>85</v>
      </c>
      <c r="E101" s="26" t="s">
        <v>86</v>
      </c>
      <c r="F101" s="62"/>
      <c r="G101" s="29">
        <v>739.3066</v>
      </c>
      <c r="H101" s="28" t="s">
        <v>1</v>
      </c>
      <c r="I101" s="30">
        <v>286.92660000000001</v>
      </c>
      <c r="J101" s="30">
        <v>74.591200000000001</v>
      </c>
      <c r="K101" s="28">
        <f t="shared" si="36"/>
        <v>951.64200000000017</v>
      </c>
      <c r="L101" s="30"/>
      <c r="M101" s="30"/>
      <c r="N101" s="30"/>
      <c r="O101" s="30">
        <v>125.807</v>
      </c>
      <c r="P101" s="30">
        <v>108.863</v>
      </c>
      <c r="Q101" s="28">
        <f t="shared" si="37"/>
        <v>968.58600000000001</v>
      </c>
      <c r="R101" s="30"/>
      <c r="S101" s="30"/>
      <c r="T101" s="30"/>
      <c r="U101" s="30">
        <v>234.49619999999999</v>
      </c>
      <c r="V101" s="30">
        <v>126.0575</v>
      </c>
      <c r="W101" s="28">
        <f t="shared" si="38"/>
        <v>1077.0246999999999</v>
      </c>
      <c r="X101" s="30"/>
      <c r="Y101" s="30"/>
      <c r="Z101" s="30"/>
      <c r="AA101" s="30">
        <v>160.328</v>
      </c>
      <c r="AB101" s="30">
        <v>92.135300000000001</v>
      </c>
      <c r="AC101" s="28">
        <f t="shared" si="31"/>
        <v>1145.2174</v>
      </c>
      <c r="AD101" s="30"/>
      <c r="AE101" s="30"/>
      <c r="AF101" s="29">
        <v>739.3066</v>
      </c>
      <c r="AG101" s="28">
        <f t="shared" si="41"/>
        <v>807.55780000000004</v>
      </c>
      <c r="AH101" s="28">
        <f t="shared" si="42"/>
        <v>401.64699999999999</v>
      </c>
      <c r="AI101" s="28">
        <f t="shared" si="39"/>
        <v>1145.2174</v>
      </c>
      <c r="AJ101" s="99"/>
    </row>
    <row r="102" spans="1:36">
      <c r="B102" s="141"/>
      <c r="C102" s="2">
        <f t="shared" si="40"/>
        <v>9</v>
      </c>
      <c r="D102" s="20" t="s">
        <v>87</v>
      </c>
      <c r="E102" s="26" t="s">
        <v>88</v>
      </c>
      <c r="F102" s="62"/>
      <c r="G102" s="29">
        <v>0</v>
      </c>
      <c r="H102" s="28" t="s">
        <v>1</v>
      </c>
      <c r="I102" s="30">
        <v>0</v>
      </c>
      <c r="J102" s="30">
        <v>0</v>
      </c>
      <c r="K102" s="28">
        <f t="shared" si="36"/>
        <v>0</v>
      </c>
      <c r="L102" s="30"/>
      <c r="M102" s="30"/>
      <c r="N102" s="30"/>
      <c r="O102" s="30">
        <v>0</v>
      </c>
      <c r="P102" s="30">
        <v>0</v>
      </c>
      <c r="Q102" s="28">
        <f t="shared" si="37"/>
        <v>0</v>
      </c>
      <c r="R102" s="30"/>
      <c r="S102" s="30"/>
      <c r="T102" s="30"/>
      <c r="U102" s="30">
        <v>0</v>
      </c>
      <c r="V102" s="30">
        <v>0</v>
      </c>
      <c r="W102" s="28">
        <f t="shared" si="38"/>
        <v>0</v>
      </c>
      <c r="X102" s="30"/>
      <c r="Y102" s="30"/>
      <c r="Z102" s="30"/>
      <c r="AA102" s="30">
        <v>0</v>
      </c>
      <c r="AB102" s="30">
        <v>0</v>
      </c>
      <c r="AC102" s="28">
        <f t="shared" si="31"/>
        <v>0</v>
      </c>
      <c r="AD102" s="30"/>
      <c r="AE102" s="30"/>
      <c r="AF102" s="29">
        <v>0</v>
      </c>
      <c r="AG102" s="28">
        <f t="shared" si="41"/>
        <v>0</v>
      </c>
      <c r="AH102" s="28">
        <f t="shared" si="42"/>
        <v>0</v>
      </c>
      <c r="AI102" s="28">
        <f t="shared" si="39"/>
        <v>0</v>
      </c>
      <c r="AJ102" s="99"/>
    </row>
    <row r="103" spans="1:36">
      <c r="B103" s="141"/>
      <c r="C103" s="2">
        <f t="shared" si="40"/>
        <v>10</v>
      </c>
      <c r="D103" s="20" t="s">
        <v>89</v>
      </c>
      <c r="E103" s="26" t="s">
        <v>90</v>
      </c>
      <c r="F103" s="62"/>
      <c r="G103" s="29">
        <v>161.85</v>
      </c>
      <c r="H103" s="28" t="s">
        <v>1</v>
      </c>
      <c r="I103" s="30">
        <v>43.625</v>
      </c>
      <c r="J103" s="30">
        <v>51.768999999999998</v>
      </c>
      <c r="K103" s="28">
        <f t="shared" si="36"/>
        <v>153.70599999999999</v>
      </c>
      <c r="L103" s="30"/>
      <c r="M103" s="30"/>
      <c r="N103" s="30"/>
      <c r="O103" s="30">
        <v>4.7939999999999996</v>
      </c>
      <c r="P103" s="30">
        <v>17.579000000000001</v>
      </c>
      <c r="Q103" s="28">
        <f t="shared" si="37"/>
        <v>140.92099999999999</v>
      </c>
      <c r="R103" s="30"/>
      <c r="S103" s="30"/>
      <c r="T103" s="30"/>
      <c r="U103" s="30">
        <v>11.667999999999999</v>
      </c>
      <c r="V103" s="30">
        <v>0</v>
      </c>
      <c r="W103" s="28">
        <f t="shared" si="38"/>
        <v>152.589</v>
      </c>
      <c r="X103" s="30"/>
      <c r="Y103" s="30"/>
      <c r="Z103" s="30"/>
      <c r="AA103" s="30">
        <v>31.178000000000001</v>
      </c>
      <c r="AB103" s="30">
        <v>0</v>
      </c>
      <c r="AC103" s="28">
        <f t="shared" si="31"/>
        <v>183.767</v>
      </c>
      <c r="AD103" s="30"/>
      <c r="AE103" s="30"/>
      <c r="AF103" s="29">
        <v>161.85</v>
      </c>
      <c r="AG103" s="28">
        <f t="shared" si="41"/>
        <v>91.265000000000001</v>
      </c>
      <c r="AH103" s="28">
        <f t="shared" si="42"/>
        <v>69.347999999999999</v>
      </c>
      <c r="AI103" s="28">
        <f t="shared" si="39"/>
        <v>183.767</v>
      </c>
      <c r="AJ103" s="99"/>
    </row>
    <row r="104" spans="1:36">
      <c r="A104" s="6">
        <v>77</v>
      </c>
      <c r="B104" s="141"/>
      <c r="C104" s="2">
        <f t="shared" si="40"/>
        <v>11</v>
      </c>
      <c r="D104" s="20" t="s">
        <v>183</v>
      </c>
      <c r="E104" s="26" t="s">
        <v>91</v>
      </c>
      <c r="F104" s="62"/>
      <c r="G104" s="29">
        <v>89.668999999999997</v>
      </c>
      <c r="H104" s="28" t="s">
        <v>1</v>
      </c>
      <c r="I104" s="30">
        <v>0.77</v>
      </c>
      <c r="J104" s="30">
        <v>32.271000000000001</v>
      </c>
      <c r="K104" s="28">
        <f t="shared" si="36"/>
        <v>58.167999999999992</v>
      </c>
      <c r="L104" s="30"/>
      <c r="M104" s="30"/>
      <c r="N104" s="30"/>
      <c r="O104" s="30">
        <v>45.462000000000003</v>
      </c>
      <c r="P104" s="30">
        <v>19.018000000000001</v>
      </c>
      <c r="Q104" s="28">
        <f t="shared" si="37"/>
        <v>84.611999999999995</v>
      </c>
      <c r="R104" s="30"/>
      <c r="S104" s="30"/>
      <c r="T104" s="30"/>
      <c r="U104" s="30">
        <v>9.2114999999999991</v>
      </c>
      <c r="V104" s="30">
        <v>5.4686000000000003</v>
      </c>
      <c r="W104" s="28">
        <f t="shared" si="38"/>
        <v>88.354900000000001</v>
      </c>
      <c r="X104" s="30"/>
      <c r="Y104" s="30"/>
      <c r="Z104" s="30"/>
      <c r="AA104" s="30">
        <v>26.864000000000001</v>
      </c>
      <c r="AB104" s="30">
        <v>0</v>
      </c>
      <c r="AC104" s="28">
        <f t="shared" si="31"/>
        <v>115.2189</v>
      </c>
      <c r="AD104" s="30"/>
      <c r="AE104" s="30"/>
      <c r="AF104" s="29">
        <v>89.668999999999997</v>
      </c>
      <c r="AG104" s="28">
        <f t="shared" si="41"/>
        <v>82.307500000000005</v>
      </c>
      <c r="AH104" s="28">
        <f t="shared" si="42"/>
        <v>56.757600000000004</v>
      </c>
      <c r="AI104" s="28">
        <f t="shared" si="39"/>
        <v>115.21889999999999</v>
      </c>
      <c r="AJ104" s="99"/>
    </row>
    <row r="105" spans="1:36">
      <c r="B105" s="141"/>
      <c r="C105" s="2">
        <f t="shared" si="40"/>
        <v>12</v>
      </c>
      <c r="D105" s="20" t="s">
        <v>184</v>
      </c>
      <c r="E105" s="26" t="s">
        <v>185</v>
      </c>
      <c r="F105" s="62"/>
      <c r="G105" s="29">
        <v>110.008</v>
      </c>
      <c r="H105" s="28" t="s">
        <v>1</v>
      </c>
      <c r="I105" s="30">
        <v>34.152999999999999</v>
      </c>
      <c r="J105" s="30">
        <v>22.432400000000001</v>
      </c>
      <c r="K105" s="28">
        <f t="shared" si="36"/>
        <v>121.7286</v>
      </c>
      <c r="L105" s="30"/>
      <c r="M105" s="30"/>
      <c r="N105" s="30"/>
      <c r="O105" s="30">
        <v>3.0449999999999999</v>
      </c>
      <c r="P105" s="30">
        <v>16.098500000000001</v>
      </c>
      <c r="Q105" s="28">
        <f t="shared" si="37"/>
        <v>108.6751</v>
      </c>
      <c r="R105" s="30"/>
      <c r="S105" s="30"/>
      <c r="T105" s="30"/>
      <c r="U105" s="30">
        <v>13.714</v>
      </c>
      <c r="V105" s="76">
        <v>12.0091</v>
      </c>
      <c r="W105" s="28">
        <f t="shared" si="38"/>
        <v>110.38</v>
      </c>
      <c r="X105" s="30"/>
      <c r="Y105" s="30"/>
      <c r="Z105" s="30"/>
      <c r="AA105" s="30">
        <v>70.278999999999996</v>
      </c>
      <c r="AB105" s="30">
        <v>11.084</v>
      </c>
      <c r="AC105" s="28">
        <f t="shared" si="31"/>
        <v>169.57499999999999</v>
      </c>
      <c r="AD105" s="30"/>
      <c r="AE105" s="30"/>
      <c r="AF105" s="29">
        <v>110.008</v>
      </c>
      <c r="AG105" s="28">
        <f t="shared" si="41"/>
        <v>121.191</v>
      </c>
      <c r="AH105" s="28">
        <v>61.624000000000002</v>
      </c>
      <c r="AI105" s="28">
        <f t="shared" si="39"/>
        <v>169.57500000000002</v>
      </c>
      <c r="AJ105" s="99"/>
    </row>
    <row r="106" spans="1:36">
      <c r="B106" s="141"/>
      <c r="C106" s="2">
        <f t="shared" si="40"/>
        <v>13</v>
      </c>
      <c r="D106" s="20" t="s">
        <v>92</v>
      </c>
      <c r="E106" s="26" t="s">
        <v>93</v>
      </c>
      <c r="F106" s="62"/>
      <c r="G106" s="29">
        <v>0</v>
      </c>
      <c r="H106" s="28" t="s">
        <v>1</v>
      </c>
      <c r="I106" s="30">
        <v>94.647000000000006</v>
      </c>
      <c r="J106" s="30">
        <v>40</v>
      </c>
      <c r="K106" s="28">
        <f t="shared" si="36"/>
        <v>54.647000000000006</v>
      </c>
      <c r="L106" s="30"/>
      <c r="M106" s="30"/>
      <c r="N106" s="30"/>
      <c r="O106" s="30">
        <v>45.7483</v>
      </c>
      <c r="P106" s="30">
        <v>15</v>
      </c>
      <c r="Q106" s="28">
        <f t="shared" si="37"/>
        <v>85.395300000000006</v>
      </c>
      <c r="R106" s="30"/>
      <c r="S106" s="30"/>
      <c r="T106" s="30"/>
      <c r="U106" s="30">
        <v>51.802999999999997</v>
      </c>
      <c r="V106" s="30">
        <v>40.7483</v>
      </c>
      <c r="W106" s="28">
        <f t="shared" si="38"/>
        <v>96.450000000000017</v>
      </c>
      <c r="X106" s="30"/>
      <c r="Y106" s="30"/>
      <c r="Z106" s="30"/>
      <c r="AA106" s="30">
        <v>0</v>
      </c>
      <c r="AB106" s="30">
        <v>0</v>
      </c>
      <c r="AC106" s="28">
        <f t="shared" si="31"/>
        <v>96.450000000000017</v>
      </c>
      <c r="AD106" s="30"/>
      <c r="AE106" s="30"/>
      <c r="AF106" s="29">
        <v>0</v>
      </c>
      <c r="AG106" s="28">
        <f t="shared" si="41"/>
        <v>192.19830000000002</v>
      </c>
      <c r="AH106" s="28">
        <f t="shared" si="42"/>
        <v>95.7483</v>
      </c>
      <c r="AI106" s="28">
        <f t="shared" si="39"/>
        <v>96.450000000000017</v>
      </c>
      <c r="AJ106" s="99"/>
    </row>
    <row r="107" spans="1:36">
      <c r="B107" s="141"/>
      <c r="C107" s="2">
        <f t="shared" si="40"/>
        <v>14</v>
      </c>
      <c r="D107" s="20" t="s">
        <v>94</v>
      </c>
      <c r="E107" s="26" t="s">
        <v>95</v>
      </c>
      <c r="F107" s="62"/>
      <c r="G107" s="29">
        <v>0</v>
      </c>
      <c r="H107" s="28" t="s">
        <v>1</v>
      </c>
      <c r="I107" s="30">
        <v>0</v>
      </c>
      <c r="J107" s="30">
        <v>0</v>
      </c>
      <c r="K107" s="28">
        <f t="shared" si="36"/>
        <v>0</v>
      </c>
      <c r="L107" s="30"/>
      <c r="M107" s="30"/>
      <c r="N107" s="30"/>
      <c r="O107" s="30">
        <v>0</v>
      </c>
      <c r="P107" s="30">
        <v>0</v>
      </c>
      <c r="Q107" s="28">
        <f t="shared" si="37"/>
        <v>0</v>
      </c>
      <c r="R107" s="30"/>
      <c r="S107" s="30"/>
      <c r="T107" s="30"/>
      <c r="U107" s="30">
        <v>0</v>
      </c>
      <c r="V107" s="30">
        <v>0</v>
      </c>
      <c r="W107" s="28">
        <f t="shared" si="38"/>
        <v>0</v>
      </c>
      <c r="X107" s="30"/>
      <c r="Y107" s="30"/>
      <c r="Z107" s="30"/>
      <c r="AA107" s="30">
        <v>0</v>
      </c>
      <c r="AB107" s="30">
        <v>0</v>
      </c>
      <c r="AC107" s="28">
        <f t="shared" si="31"/>
        <v>0</v>
      </c>
      <c r="AD107" s="30"/>
      <c r="AE107" s="30"/>
      <c r="AF107" s="29">
        <v>0</v>
      </c>
      <c r="AG107" s="28">
        <f t="shared" si="41"/>
        <v>0</v>
      </c>
      <c r="AH107" s="28">
        <f t="shared" si="42"/>
        <v>0</v>
      </c>
      <c r="AI107" s="28">
        <f t="shared" si="39"/>
        <v>0</v>
      </c>
      <c r="AJ107" s="99"/>
    </row>
    <row r="108" spans="1:36">
      <c r="B108" s="141"/>
      <c r="C108" s="2">
        <f t="shared" si="40"/>
        <v>15</v>
      </c>
      <c r="D108" s="20" t="s">
        <v>96</v>
      </c>
      <c r="E108" s="26" t="s">
        <v>97</v>
      </c>
      <c r="F108" s="62"/>
      <c r="G108" s="29">
        <v>0</v>
      </c>
      <c r="H108" s="28" t="s">
        <v>1</v>
      </c>
      <c r="I108" s="30">
        <v>0</v>
      </c>
      <c r="J108" s="30">
        <v>0</v>
      </c>
      <c r="K108" s="28">
        <f t="shared" si="36"/>
        <v>0</v>
      </c>
      <c r="L108" s="30"/>
      <c r="M108" s="30"/>
      <c r="N108" s="30"/>
      <c r="O108" s="30">
        <v>0</v>
      </c>
      <c r="P108" s="30">
        <v>0</v>
      </c>
      <c r="Q108" s="28">
        <f t="shared" si="37"/>
        <v>0</v>
      </c>
      <c r="R108" s="30"/>
      <c r="S108" s="30"/>
      <c r="T108" s="30"/>
      <c r="U108" s="30">
        <v>0</v>
      </c>
      <c r="V108" s="30">
        <v>0</v>
      </c>
      <c r="W108" s="28">
        <f t="shared" si="38"/>
        <v>0</v>
      </c>
      <c r="X108" s="30"/>
      <c r="Y108" s="30"/>
      <c r="Z108" s="30"/>
      <c r="AA108" s="30">
        <v>0</v>
      </c>
      <c r="AB108" s="30">
        <v>0</v>
      </c>
      <c r="AC108" s="28">
        <f t="shared" si="31"/>
        <v>0</v>
      </c>
      <c r="AD108" s="30"/>
      <c r="AE108" s="30"/>
      <c r="AF108" s="29">
        <v>0</v>
      </c>
      <c r="AG108" s="28">
        <f t="shared" si="41"/>
        <v>0</v>
      </c>
      <c r="AH108" s="28">
        <f t="shared" si="42"/>
        <v>0</v>
      </c>
      <c r="AI108" s="28">
        <f t="shared" si="39"/>
        <v>0</v>
      </c>
      <c r="AJ108" s="99"/>
    </row>
    <row r="109" spans="1:36" ht="14.25" customHeight="1">
      <c r="B109" s="141"/>
      <c r="C109" s="2">
        <f t="shared" si="40"/>
        <v>16</v>
      </c>
      <c r="D109" s="20" t="s">
        <v>98</v>
      </c>
      <c r="E109" s="26" t="s">
        <v>99</v>
      </c>
      <c r="F109" s="62"/>
      <c r="G109" s="29">
        <v>0</v>
      </c>
      <c r="H109" s="28" t="s">
        <v>1</v>
      </c>
      <c r="I109" s="30">
        <v>0</v>
      </c>
      <c r="J109" s="30">
        <v>0</v>
      </c>
      <c r="K109" s="28">
        <f t="shared" si="36"/>
        <v>0</v>
      </c>
      <c r="L109" s="30"/>
      <c r="M109" s="30"/>
      <c r="N109" s="30"/>
      <c r="O109" s="30">
        <v>0</v>
      </c>
      <c r="P109" s="30">
        <v>0</v>
      </c>
      <c r="Q109" s="28">
        <f t="shared" si="37"/>
        <v>0</v>
      </c>
      <c r="R109" s="30"/>
      <c r="S109" s="30"/>
      <c r="T109" s="30"/>
      <c r="U109" s="30">
        <v>0</v>
      </c>
      <c r="V109" s="30">
        <v>0</v>
      </c>
      <c r="W109" s="28">
        <f t="shared" si="38"/>
        <v>0</v>
      </c>
      <c r="X109" s="30"/>
      <c r="Y109" s="30"/>
      <c r="Z109" s="30"/>
      <c r="AA109" s="30">
        <v>0</v>
      </c>
      <c r="AB109" s="30">
        <v>0</v>
      </c>
      <c r="AC109" s="28">
        <f t="shared" si="31"/>
        <v>0</v>
      </c>
      <c r="AD109" s="30"/>
      <c r="AE109" s="30"/>
      <c r="AF109" s="29">
        <v>0</v>
      </c>
      <c r="AG109" s="28">
        <f t="shared" si="41"/>
        <v>0</v>
      </c>
      <c r="AH109" s="28">
        <f t="shared" si="42"/>
        <v>0</v>
      </c>
      <c r="AI109" s="28">
        <f t="shared" si="39"/>
        <v>0</v>
      </c>
      <c r="AJ109" s="99"/>
    </row>
    <row r="110" spans="1:36" ht="0.75" hidden="1" customHeight="1">
      <c r="B110" s="141"/>
      <c r="C110" s="2">
        <f t="shared" si="40"/>
        <v>17</v>
      </c>
      <c r="D110" s="20" t="s">
        <v>100</v>
      </c>
      <c r="E110" s="26"/>
      <c r="F110" s="62"/>
      <c r="G110" s="29">
        <v>0</v>
      </c>
      <c r="H110" s="28" t="s">
        <v>1</v>
      </c>
      <c r="I110" s="30">
        <v>0</v>
      </c>
      <c r="J110" s="30">
        <v>0</v>
      </c>
      <c r="K110" s="28">
        <f t="shared" si="36"/>
        <v>0</v>
      </c>
      <c r="L110" s="30"/>
      <c r="M110" s="30"/>
      <c r="N110" s="30"/>
      <c r="O110" s="30">
        <v>0</v>
      </c>
      <c r="P110" s="30">
        <v>0</v>
      </c>
      <c r="Q110" s="28">
        <f t="shared" si="37"/>
        <v>0</v>
      </c>
      <c r="R110" s="30"/>
      <c r="S110" s="30"/>
      <c r="T110" s="30"/>
      <c r="U110" s="30">
        <v>0</v>
      </c>
      <c r="V110" s="30">
        <v>0</v>
      </c>
      <c r="W110" s="28">
        <f t="shared" si="38"/>
        <v>0</v>
      </c>
      <c r="X110" s="30"/>
      <c r="Y110" s="30"/>
      <c r="Z110" s="30"/>
      <c r="AA110" s="30"/>
      <c r="AB110" s="30"/>
      <c r="AC110" s="28">
        <f t="shared" si="31"/>
        <v>0</v>
      </c>
      <c r="AD110" s="30"/>
      <c r="AE110" s="30"/>
      <c r="AF110" s="29">
        <v>0</v>
      </c>
      <c r="AG110" s="28">
        <f t="shared" si="41"/>
        <v>0</v>
      </c>
      <c r="AH110" s="28">
        <f t="shared" si="42"/>
        <v>0</v>
      </c>
      <c r="AI110" s="28">
        <f t="shared" si="39"/>
        <v>0</v>
      </c>
      <c r="AJ110" s="99"/>
    </row>
    <row r="111" spans="1:36">
      <c r="B111" s="141"/>
      <c r="C111" s="2">
        <f t="shared" si="40"/>
        <v>18</v>
      </c>
      <c r="D111" s="3" t="s">
        <v>102</v>
      </c>
      <c r="E111" s="7" t="s">
        <v>103</v>
      </c>
      <c r="F111" s="63"/>
      <c r="G111" s="31">
        <v>0</v>
      </c>
      <c r="H111" s="28" t="s">
        <v>1</v>
      </c>
      <c r="I111" s="30">
        <v>0</v>
      </c>
      <c r="J111" s="30">
        <v>0</v>
      </c>
      <c r="K111" s="28">
        <f t="shared" si="36"/>
        <v>0</v>
      </c>
      <c r="L111" s="33"/>
      <c r="M111" s="33"/>
      <c r="N111" s="33"/>
      <c r="O111" s="30">
        <v>0</v>
      </c>
      <c r="P111" s="30">
        <v>0</v>
      </c>
      <c r="Q111" s="28">
        <f t="shared" si="37"/>
        <v>0</v>
      </c>
      <c r="R111" s="33"/>
      <c r="S111" s="33"/>
      <c r="T111" s="33"/>
      <c r="U111" s="30">
        <v>0</v>
      </c>
      <c r="V111" s="30">
        <v>0</v>
      </c>
      <c r="W111" s="28">
        <f t="shared" si="38"/>
        <v>0</v>
      </c>
      <c r="X111" s="33"/>
      <c r="Y111" s="33"/>
      <c r="Z111" s="33"/>
      <c r="AA111" s="33">
        <v>0</v>
      </c>
      <c r="AB111" s="33">
        <v>0</v>
      </c>
      <c r="AC111" s="28">
        <f t="shared" si="31"/>
        <v>0</v>
      </c>
      <c r="AD111" s="33"/>
      <c r="AE111" s="33"/>
      <c r="AF111" s="31">
        <v>0</v>
      </c>
      <c r="AG111" s="28">
        <f t="shared" si="41"/>
        <v>0</v>
      </c>
      <c r="AH111" s="28">
        <f t="shared" si="42"/>
        <v>0</v>
      </c>
      <c r="AI111" s="28">
        <f t="shared" si="39"/>
        <v>0</v>
      </c>
      <c r="AJ111" s="39"/>
    </row>
    <row r="112" spans="1:36">
      <c r="B112" s="141"/>
      <c r="C112" s="2">
        <v>18</v>
      </c>
      <c r="D112" s="3" t="s">
        <v>104</v>
      </c>
      <c r="E112" s="26" t="s">
        <v>105</v>
      </c>
      <c r="F112" s="65"/>
      <c r="G112" s="29">
        <v>0</v>
      </c>
      <c r="H112" s="28" t="s">
        <v>1</v>
      </c>
      <c r="I112" s="30">
        <v>0</v>
      </c>
      <c r="J112" s="30">
        <v>0</v>
      </c>
      <c r="K112" s="28">
        <f t="shared" si="36"/>
        <v>0</v>
      </c>
      <c r="L112" s="30"/>
      <c r="M112" s="30"/>
      <c r="N112" s="30"/>
      <c r="O112" s="30">
        <v>0</v>
      </c>
      <c r="P112" s="30">
        <v>0</v>
      </c>
      <c r="Q112" s="28">
        <f t="shared" si="37"/>
        <v>0</v>
      </c>
      <c r="R112" s="30"/>
      <c r="S112" s="30"/>
      <c r="T112" s="30"/>
      <c r="U112" s="30">
        <v>0</v>
      </c>
      <c r="V112" s="30">
        <v>0</v>
      </c>
      <c r="W112" s="28">
        <f t="shared" si="38"/>
        <v>0</v>
      </c>
      <c r="X112" s="30"/>
      <c r="Y112" s="30"/>
      <c r="Z112" s="30"/>
      <c r="AA112" s="30">
        <v>0</v>
      </c>
      <c r="AB112" s="30">
        <v>0</v>
      </c>
      <c r="AC112" s="28">
        <f t="shared" si="31"/>
        <v>0</v>
      </c>
      <c r="AD112" s="30"/>
      <c r="AE112" s="30"/>
      <c r="AF112" s="29">
        <v>0</v>
      </c>
      <c r="AG112" s="28">
        <f t="shared" si="41"/>
        <v>0</v>
      </c>
      <c r="AH112" s="28">
        <f t="shared" si="42"/>
        <v>0</v>
      </c>
      <c r="AI112" s="28">
        <f t="shared" si="39"/>
        <v>0</v>
      </c>
      <c r="AJ112" s="99"/>
    </row>
    <row r="113" spans="2:36">
      <c r="B113" s="141"/>
      <c r="C113" s="2">
        <f t="shared" si="40"/>
        <v>19</v>
      </c>
      <c r="D113" s="3" t="s">
        <v>141</v>
      </c>
      <c r="E113" s="26" t="s">
        <v>142</v>
      </c>
      <c r="F113" s="65"/>
      <c r="G113" s="29">
        <v>160.887</v>
      </c>
      <c r="H113" s="28" t="s">
        <v>1</v>
      </c>
      <c r="I113" s="30">
        <v>47.32</v>
      </c>
      <c r="J113" s="30">
        <v>90</v>
      </c>
      <c r="K113" s="28">
        <f t="shared" si="36"/>
        <v>118.20699999999999</v>
      </c>
      <c r="L113" s="30"/>
      <c r="M113" s="30"/>
      <c r="N113" s="30"/>
      <c r="O113" s="30">
        <v>100.155</v>
      </c>
      <c r="P113" s="30">
        <v>140.452</v>
      </c>
      <c r="Q113" s="28">
        <f t="shared" si="37"/>
        <v>77.91</v>
      </c>
      <c r="R113" s="30"/>
      <c r="S113" s="30"/>
      <c r="T113" s="30"/>
      <c r="U113" s="30">
        <v>76.679000000000002</v>
      </c>
      <c r="V113" s="30">
        <v>76.088999999999999</v>
      </c>
      <c r="W113" s="28">
        <f t="shared" si="38"/>
        <v>78.5</v>
      </c>
      <c r="X113" s="30"/>
      <c r="Y113" s="30"/>
      <c r="Z113" s="30"/>
      <c r="AA113" s="30">
        <v>96.522000000000006</v>
      </c>
      <c r="AB113" s="30">
        <v>0</v>
      </c>
      <c r="AC113" s="28">
        <f t="shared" si="31"/>
        <v>175.02199999999999</v>
      </c>
      <c r="AD113" s="30"/>
      <c r="AE113" s="30"/>
      <c r="AF113" s="29">
        <v>160.887</v>
      </c>
      <c r="AG113" s="28">
        <f t="shared" si="41"/>
        <v>320.67599999999999</v>
      </c>
      <c r="AH113" s="28">
        <f t="shared" si="42"/>
        <v>306.541</v>
      </c>
      <c r="AI113" s="28">
        <f t="shared" si="39"/>
        <v>175.02199999999999</v>
      </c>
      <c r="AJ113" s="99"/>
    </row>
    <row r="114" spans="2:36">
      <c r="B114" s="141"/>
      <c r="C114" s="2">
        <f t="shared" si="40"/>
        <v>20</v>
      </c>
      <c r="D114" s="3" t="s">
        <v>107</v>
      </c>
      <c r="E114" s="26" t="s">
        <v>106</v>
      </c>
      <c r="F114" s="65"/>
      <c r="G114" s="29">
        <v>0</v>
      </c>
      <c r="H114" s="28" t="s">
        <v>1</v>
      </c>
      <c r="I114" s="30">
        <v>0</v>
      </c>
      <c r="J114" s="30">
        <v>0</v>
      </c>
      <c r="K114" s="28">
        <f t="shared" si="36"/>
        <v>0</v>
      </c>
      <c r="L114" s="30"/>
      <c r="M114" s="30"/>
      <c r="N114" s="30"/>
      <c r="O114" s="30">
        <v>0</v>
      </c>
      <c r="P114" s="30">
        <v>0</v>
      </c>
      <c r="Q114" s="28">
        <f t="shared" si="37"/>
        <v>0</v>
      </c>
      <c r="R114" s="30"/>
      <c r="S114" s="30"/>
      <c r="T114" s="30"/>
      <c r="U114" s="30">
        <v>0</v>
      </c>
      <c r="V114" s="30">
        <v>0</v>
      </c>
      <c r="W114" s="28">
        <f t="shared" si="38"/>
        <v>0</v>
      </c>
      <c r="X114" s="30"/>
      <c r="Y114" s="30"/>
      <c r="Z114" s="30"/>
      <c r="AA114" s="30">
        <v>0</v>
      </c>
      <c r="AB114" s="30">
        <v>0</v>
      </c>
      <c r="AC114" s="28">
        <f t="shared" si="31"/>
        <v>0</v>
      </c>
      <c r="AD114" s="30"/>
      <c r="AE114" s="30"/>
      <c r="AF114" s="29">
        <v>0</v>
      </c>
      <c r="AG114" s="28">
        <f t="shared" si="41"/>
        <v>0</v>
      </c>
      <c r="AH114" s="28">
        <f t="shared" si="42"/>
        <v>0</v>
      </c>
      <c r="AI114" s="28">
        <f t="shared" si="39"/>
        <v>0</v>
      </c>
      <c r="AJ114" s="99"/>
    </row>
    <row r="115" spans="2:36">
      <c r="B115" s="141"/>
      <c r="C115" s="2">
        <f t="shared" si="40"/>
        <v>21</v>
      </c>
      <c r="D115" s="3" t="s">
        <v>177</v>
      </c>
      <c r="E115" s="7" t="s">
        <v>178</v>
      </c>
      <c r="F115" s="65"/>
      <c r="G115" s="31">
        <v>0</v>
      </c>
      <c r="H115" s="28" t="s">
        <v>1</v>
      </c>
      <c r="I115" s="30">
        <v>0</v>
      </c>
      <c r="J115" s="30">
        <v>0</v>
      </c>
      <c r="K115" s="28">
        <f t="shared" si="36"/>
        <v>0</v>
      </c>
      <c r="L115" s="33"/>
      <c r="M115" s="33"/>
      <c r="N115" s="33"/>
      <c r="O115" s="30">
        <v>0</v>
      </c>
      <c r="P115" s="30">
        <v>0</v>
      </c>
      <c r="Q115" s="28">
        <f t="shared" si="37"/>
        <v>0</v>
      </c>
      <c r="R115" s="33"/>
      <c r="S115" s="33"/>
      <c r="T115" s="33"/>
      <c r="U115" s="30">
        <v>0</v>
      </c>
      <c r="V115" s="30">
        <v>0</v>
      </c>
      <c r="W115" s="28">
        <f t="shared" si="38"/>
        <v>0</v>
      </c>
      <c r="X115" s="33"/>
      <c r="Y115" s="33"/>
      <c r="Z115" s="33"/>
      <c r="AA115" s="33">
        <v>0</v>
      </c>
      <c r="AB115" s="33">
        <v>0</v>
      </c>
      <c r="AC115" s="28">
        <f t="shared" si="31"/>
        <v>0</v>
      </c>
      <c r="AD115" s="33"/>
      <c r="AE115" s="33"/>
      <c r="AF115" s="31">
        <v>0</v>
      </c>
      <c r="AG115" s="28">
        <f t="shared" si="41"/>
        <v>0</v>
      </c>
      <c r="AH115" s="28">
        <f t="shared" si="42"/>
        <v>0</v>
      </c>
      <c r="AI115" s="28">
        <f t="shared" si="39"/>
        <v>0</v>
      </c>
      <c r="AJ115" s="39"/>
    </row>
    <row r="116" spans="2:36">
      <c r="B116" s="141"/>
      <c r="C116" s="2">
        <f t="shared" si="40"/>
        <v>22</v>
      </c>
      <c r="D116" s="3" t="s">
        <v>108</v>
      </c>
      <c r="E116" s="7" t="s">
        <v>114</v>
      </c>
      <c r="F116" s="65"/>
      <c r="G116" s="31">
        <v>32.131999999999998</v>
      </c>
      <c r="H116" s="30" t="s">
        <v>1</v>
      </c>
      <c r="I116" s="30">
        <v>48.780999999999999</v>
      </c>
      <c r="J116" s="30">
        <v>8.8149999999999995</v>
      </c>
      <c r="K116" s="28">
        <f t="shared" si="36"/>
        <v>72.097999999999999</v>
      </c>
      <c r="L116" s="33"/>
      <c r="M116" s="33"/>
      <c r="N116" s="33"/>
      <c r="O116" s="30">
        <v>0</v>
      </c>
      <c r="P116" s="30">
        <v>5.5970000000000004</v>
      </c>
      <c r="Q116" s="28">
        <f t="shared" si="37"/>
        <v>66.501000000000005</v>
      </c>
      <c r="R116" s="33"/>
      <c r="S116" s="33"/>
      <c r="T116" s="33"/>
      <c r="U116" s="30">
        <v>25.875</v>
      </c>
      <c r="V116" s="30">
        <v>16.113900000000001</v>
      </c>
      <c r="W116" s="28">
        <f t="shared" si="38"/>
        <v>76.262100000000004</v>
      </c>
      <c r="X116" s="33"/>
      <c r="Y116" s="33"/>
      <c r="Z116" s="33"/>
      <c r="AA116" s="33">
        <v>0</v>
      </c>
      <c r="AB116" s="33">
        <v>0</v>
      </c>
      <c r="AC116" s="28">
        <f t="shared" si="31"/>
        <v>76.262100000000004</v>
      </c>
      <c r="AD116" s="33"/>
      <c r="AE116" s="33"/>
      <c r="AF116" s="31">
        <v>32.131999999999998</v>
      </c>
      <c r="AG116" s="28">
        <f t="shared" si="41"/>
        <v>74.656000000000006</v>
      </c>
      <c r="AH116" s="28">
        <f t="shared" si="42"/>
        <v>30.5259</v>
      </c>
      <c r="AI116" s="28">
        <f t="shared" si="39"/>
        <v>76.262100000000004</v>
      </c>
      <c r="AJ116" s="39"/>
    </row>
    <row r="117" spans="2:36">
      <c r="B117" s="141"/>
      <c r="C117" s="2">
        <f t="shared" si="40"/>
        <v>23</v>
      </c>
      <c r="D117" s="3" t="s">
        <v>109</v>
      </c>
      <c r="E117" s="7" t="s">
        <v>115</v>
      </c>
      <c r="F117" s="65"/>
      <c r="G117" s="31">
        <v>0</v>
      </c>
      <c r="H117" s="30" t="s">
        <v>1</v>
      </c>
      <c r="I117" s="30">
        <v>0</v>
      </c>
      <c r="J117" s="30">
        <v>0</v>
      </c>
      <c r="K117" s="28">
        <f t="shared" si="36"/>
        <v>0</v>
      </c>
      <c r="L117" s="33"/>
      <c r="M117" s="33"/>
      <c r="N117" s="33"/>
      <c r="O117" s="30">
        <v>0</v>
      </c>
      <c r="P117" s="30">
        <v>0</v>
      </c>
      <c r="Q117" s="28">
        <f t="shared" si="37"/>
        <v>0</v>
      </c>
      <c r="R117" s="33"/>
      <c r="S117" s="33"/>
      <c r="T117" s="33"/>
      <c r="U117" s="30">
        <v>0</v>
      </c>
      <c r="V117" s="30">
        <v>0</v>
      </c>
      <c r="W117" s="28">
        <f t="shared" si="38"/>
        <v>0</v>
      </c>
      <c r="X117" s="33"/>
      <c r="Y117" s="33"/>
      <c r="Z117" s="33"/>
      <c r="AA117" s="33">
        <v>0</v>
      </c>
      <c r="AB117" s="33">
        <v>0</v>
      </c>
      <c r="AC117" s="28">
        <f t="shared" si="31"/>
        <v>0</v>
      </c>
      <c r="AD117" s="33"/>
      <c r="AE117" s="33"/>
      <c r="AF117" s="31">
        <v>0</v>
      </c>
      <c r="AG117" s="28">
        <f t="shared" si="41"/>
        <v>0</v>
      </c>
      <c r="AH117" s="28">
        <f t="shared" si="42"/>
        <v>0</v>
      </c>
      <c r="AI117" s="28">
        <f t="shared" si="39"/>
        <v>0</v>
      </c>
      <c r="AJ117" s="39"/>
    </row>
    <row r="118" spans="2:36">
      <c r="B118" s="141"/>
      <c r="C118" s="2">
        <f t="shared" si="40"/>
        <v>24</v>
      </c>
      <c r="D118" s="3" t="s">
        <v>110</v>
      </c>
      <c r="E118" s="7" t="s">
        <v>116</v>
      </c>
      <c r="F118" s="65"/>
      <c r="G118" s="31">
        <v>0</v>
      </c>
      <c r="H118" s="30" t="s">
        <v>1</v>
      </c>
      <c r="I118" s="30">
        <v>0</v>
      </c>
      <c r="J118" s="30">
        <v>0</v>
      </c>
      <c r="K118" s="28">
        <f t="shared" si="36"/>
        <v>0</v>
      </c>
      <c r="L118" s="33"/>
      <c r="M118" s="33"/>
      <c r="N118" s="33"/>
      <c r="O118" s="30">
        <v>0.3</v>
      </c>
      <c r="P118" s="30">
        <v>0</v>
      </c>
      <c r="Q118" s="28">
        <f t="shared" si="37"/>
        <v>0.3</v>
      </c>
      <c r="R118" s="33"/>
      <c r="S118" s="33"/>
      <c r="T118" s="33"/>
      <c r="U118" s="30">
        <v>0</v>
      </c>
      <c r="V118" s="30">
        <v>0.3</v>
      </c>
      <c r="W118" s="28">
        <f t="shared" si="38"/>
        <v>0</v>
      </c>
      <c r="X118" s="33"/>
      <c r="Y118" s="33"/>
      <c r="Z118" s="33"/>
      <c r="AA118" s="33">
        <v>0</v>
      </c>
      <c r="AB118" s="33">
        <v>0</v>
      </c>
      <c r="AC118" s="28">
        <f t="shared" si="31"/>
        <v>0</v>
      </c>
      <c r="AD118" s="33"/>
      <c r="AE118" s="33"/>
      <c r="AF118" s="31">
        <v>0</v>
      </c>
      <c r="AG118" s="28">
        <f t="shared" si="41"/>
        <v>0.3</v>
      </c>
      <c r="AH118" s="28">
        <f t="shared" si="42"/>
        <v>0.3</v>
      </c>
      <c r="AI118" s="28">
        <f t="shared" si="39"/>
        <v>0</v>
      </c>
      <c r="AJ118" s="39"/>
    </row>
    <row r="119" spans="2:36">
      <c r="B119" s="141"/>
      <c r="C119" s="2">
        <f t="shared" si="40"/>
        <v>25</v>
      </c>
      <c r="D119" s="3" t="s">
        <v>111</v>
      </c>
      <c r="E119" s="7" t="s">
        <v>117</v>
      </c>
      <c r="F119" s="65"/>
      <c r="G119" s="31">
        <v>79.347999999999999</v>
      </c>
      <c r="H119" s="30" t="s">
        <v>1</v>
      </c>
      <c r="I119" s="30">
        <v>7.2530000000000001</v>
      </c>
      <c r="J119" s="30">
        <v>8.7791999999999994</v>
      </c>
      <c r="K119" s="28">
        <f t="shared" si="36"/>
        <v>77.821799999999996</v>
      </c>
      <c r="L119" s="33"/>
      <c r="M119" s="33"/>
      <c r="N119" s="33"/>
      <c r="O119" s="30">
        <v>14.904999999999999</v>
      </c>
      <c r="P119" s="30">
        <v>36.294699999999999</v>
      </c>
      <c r="Q119" s="28">
        <f t="shared" si="37"/>
        <v>56.432099999999998</v>
      </c>
      <c r="R119" s="33"/>
      <c r="S119" s="33"/>
      <c r="T119" s="33"/>
      <c r="U119" s="30">
        <v>28.564</v>
      </c>
      <c r="V119" s="30">
        <v>8.5</v>
      </c>
      <c r="W119" s="28">
        <f t="shared" si="38"/>
        <v>76.496099999999998</v>
      </c>
      <c r="X119" s="33"/>
      <c r="Y119" s="33"/>
      <c r="Z119" s="33"/>
      <c r="AA119" s="33">
        <v>0</v>
      </c>
      <c r="AB119" s="33">
        <v>0</v>
      </c>
      <c r="AC119" s="28">
        <f t="shared" si="31"/>
        <v>76.496099999999998</v>
      </c>
      <c r="AD119" s="33"/>
      <c r="AE119" s="33"/>
      <c r="AF119" s="31">
        <v>79.347999999999999</v>
      </c>
      <c r="AG119" s="28">
        <f t="shared" si="41"/>
        <v>50.722000000000001</v>
      </c>
      <c r="AH119" s="28">
        <f t="shared" si="42"/>
        <v>53.573899999999995</v>
      </c>
      <c r="AI119" s="28">
        <f t="shared" si="39"/>
        <v>76.496099999999998</v>
      </c>
      <c r="AJ119" s="39"/>
    </row>
    <row r="120" spans="2:36">
      <c r="B120" s="141"/>
      <c r="C120" s="2">
        <f t="shared" si="40"/>
        <v>26</v>
      </c>
      <c r="D120" s="3" t="s">
        <v>196</v>
      </c>
      <c r="E120" s="7" t="s">
        <v>197</v>
      </c>
      <c r="F120" s="65"/>
      <c r="G120" s="31">
        <v>0</v>
      </c>
      <c r="H120" s="30" t="s">
        <v>1</v>
      </c>
      <c r="I120" s="30">
        <v>0</v>
      </c>
      <c r="J120" s="30">
        <v>0</v>
      </c>
      <c r="K120" s="28">
        <f t="shared" si="36"/>
        <v>0</v>
      </c>
      <c r="L120" s="33"/>
      <c r="M120" s="33"/>
      <c r="N120" s="33"/>
      <c r="O120" s="30">
        <v>0</v>
      </c>
      <c r="P120" s="30">
        <v>0</v>
      </c>
      <c r="Q120" s="28">
        <f t="shared" si="37"/>
        <v>0</v>
      </c>
      <c r="R120" s="33"/>
      <c r="S120" s="33"/>
      <c r="T120" s="33"/>
      <c r="U120" s="30">
        <v>0</v>
      </c>
      <c r="V120" s="30">
        <v>0</v>
      </c>
      <c r="W120" s="28">
        <f t="shared" si="38"/>
        <v>0</v>
      </c>
      <c r="X120" s="33"/>
      <c r="Y120" s="33"/>
      <c r="Z120" s="33"/>
      <c r="AA120" s="33">
        <v>0</v>
      </c>
      <c r="AB120" s="33">
        <v>0</v>
      </c>
      <c r="AC120" s="28">
        <f t="shared" si="31"/>
        <v>0</v>
      </c>
      <c r="AD120" s="33"/>
      <c r="AE120" s="33"/>
      <c r="AF120" s="31">
        <v>0</v>
      </c>
      <c r="AG120" s="28">
        <f t="shared" si="41"/>
        <v>0</v>
      </c>
      <c r="AH120" s="28">
        <f t="shared" si="42"/>
        <v>0</v>
      </c>
      <c r="AI120" s="28">
        <f t="shared" si="39"/>
        <v>0</v>
      </c>
      <c r="AJ120" s="39"/>
    </row>
    <row r="121" spans="2:36">
      <c r="B121" s="141"/>
      <c r="C121" s="2">
        <f t="shared" si="40"/>
        <v>27</v>
      </c>
      <c r="D121" s="3" t="s">
        <v>112</v>
      </c>
      <c r="E121" s="7" t="s">
        <v>118</v>
      </c>
      <c r="F121" s="65"/>
      <c r="G121" s="31">
        <v>25.826000000000001</v>
      </c>
      <c r="H121" s="30" t="s">
        <v>1</v>
      </c>
      <c r="I121" s="30">
        <v>0</v>
      </c>
      <c r="J121" s="30">
        <v>18.117000000000001</v>
      </c>
      <c r="K121" s="28">
        <f t="shared" si="36"/>
        <v>7.7089999999999996</v>
      </c>
      <c r="L121" s="33"/>
      <c r="M121" s="33"/>
      <c r="N121" s="33"/>
      <c r="O121" s="30">
        <v>5.6159999999999997</v>
      </c>
      <c r="P121" s="30">
        <v>0</v>
      </c>
      <c r="Q121" s="28">
        <f t="shared" si="37"/>
        <v>13.324999999999999</v>
      </c>
      <c r="R121" s="33"/>
      <c r="S121" s="33"/>
      <c r="T121" s="33"/>
      <c r="U121" s="30">
        <v>0</v>
      </c>
      <c r="V121" s="30">
        <v>0</v>
      </c>
      <c r="W121" s="28">
        <f t="shared" si="38"/>
        <v>13.324999999999999</v>
      </c>
      <c r="X121" s="33"/>
      <c r="Y121" s="33"/>
      <c r="Z121" s="33"/>
      <c r="AA121" s="33">
        <v>0</v>
      </c>
      <c r="AB121" s="33">
        <v>0</v>
      </c>
      <c r="AC121" s="28">
        <f t="shared" si="31"/>
        <v>13.324999999999999</v>
      </c>
      <c r="AD121" s="33"/>
      <c r="AE121" s="33"/>
      <c r="AF121" s="31">
        <v>25.826000000000001</v>
      </c>
      <c r="AG121" s="28">
        <f t="shared" si="41"/>
        <v>5.6159999999999997</v>
      </c>
      <c r="AH121" s="28">
        <f t="shared" si="42"/>
        <v>18.117000000000001</v>
      </c>
      <c r="AI121" s="28">
        <f t="shared" si="39"/>
        <v>13.324999999999999</v>
      </c>
      <c r="AJ121" s="39"/>
    </row>
    <row r="122" spans="2:36">
      <c r="B122" s="141"/>
      <c r="C122" s="2">
        <f t="shared" si="40"/>
        <v>28</v>
      </c>
      <c r="D122" s="3" t="s">
        <v>113</v>
      </c>
      <c r="E122" s="7" t="s">
        <v>175</v>
      </c>
      <c r="F122" s="65"/>
      <c r="G122" s="31">
        <v>0</v>
      </c>
      <c r="H122" s="30" t="s">
        <v>1</v>
      </c>
      <c r="I122" s="30">
        <v>0</v>
      </c>
      <c r="J122" s="30">
        <v>0</v>
      </c>
      <c r="K122" s="28">
        <f t="shared" si="36"/>
        <v>0</v>
      </c>
      <c r="L122" s="33"/>
      <c r="M122" s="33"/>
      <c r="N122" s="33"/>
      <c r="O122" s="30">
        <v>0</v>
      </c>
      <c r="P122" s="30">
        <v>0</v>
      </c>
      <c r="Q122" s="28">
        <f t="shared" si="37"/>
        <v>0</v>
      </c>
      <c r="R122" s="33"/>
      <c r="S122" s="33"/>
      <c r="T122" s="33"/>
      <c r="U122" s="30">
        <v>0</v>
      </c>
      <c r="V122" s="30">
        <v>0</v>
      </c>
      <c r="W122" s="28">
        <f t="shared" si="38"/>
        <v>0</v>
      </c>
      <c r="X122" s="33"/>
      <c r="Y122" s="33"/>
      <c r="Z122" s="33"/>
      <c r="AA122" s="33">
        <v>0</v>
      </c>
      <c r="AB122" s="33">
        <v>0</v>
      </c>
      <c r="AC122" s="28">
        <f t="shared" si="31"/>
        <v>0</v>
      </c>
      <c r="AD122" s="33"/>
      <c r="AE122" s="33"/>
      <c r="AF122" s="31">
        <v>0</v>
      </c>
      <c r="AG122" s="28">
        <f t="shared" si="41"/>
        <v>0</v>
      </c>
      <c r="AH122" s="28">
        <f t="shared" si="42"/>
        <v>0</v>
      </c>
      <c r="AI122" s="28">
        <f t="shared" si="39"/>
        <v>0</v>
      </c>
      <c r="AJ122" s="39"/>
    </row>
    <row r="123" spans="2:36" ht="14.25" thickBot="1">
      <c r="B123" s="142"/>
      <c r="C123" s="5"/>
      <c r="D123" s="3"/>
      <c r="E123" s="7"/>
      <c r="F123" s="69"/>
      <c r="G123" s="31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2">
        <f t="shared" si="31"/>
        <v>0</v>
      </c>
      <c r="AD123" s="33"/>
      <c r="AE123" s="33"/>
      <c r="AF123" s="31"/>
      <c r="AG123" s="33"/>
      <c r="AH123" s="33"/>
      <c r="AI123" s="102"/>
      <c r="AJ123" s="39"/>
    </row>
    <row r="124" spans="2:36" ht="14.25" thickBot="1">
      <c r="B124" s="122" t="s">
        <v>25</v>
      </c>
      <c r="C124" s="123"/>
      <c r="D124" s="123"/>
      <c r="E124" s="19" t="s">
        <v>17</v>
      </c>
      <c r="F124" s="64"/>
      <c r="G124" s="35">
        <f>SUM(G94:G123)</f>
        <v>1673.3308000000002</v>
      </c>
      <c r="H124" s="45" t="s">
        <v>1</v>
      </c>
      <c r="I124" s="35">
        <f t="shared" ref="I124:AI124" si="43">SUM(I94:I123)</f>
        <v>2376.7608</v>
      </c>
      <c r="J124" s="35">
        <f t="shared" si="43"/>
        <v>1913.5458000000001</v>
      </c>
      <c r="K124" s="35">
        <f t="shared" si="43"/>
        <v>2136.5457999999999</v>
      </c>
      <c r="L124" s="35">
        <f t="shared" si="43"/>
        <v>0</v>
      </c>
      <c r="M124" s="35">
        <f t="shared" si="43"/>
        <v>0</v>
      </c>
      <c r="N124" s="35">
        <f t="shared" si="43"/>
        <v>0</v>
      </c>
      <c r="O124" s="35">
        <f t="shared" si="43"/>
        <v>2640.8421000000008</v>
      </c>
      <c r="P124" s="35">
        <f t="shared" si="43"/>
        <v>2446.9202000000005</v>
      </c>
      <c r="Q124" s="35">
        <f t="shared" si="43"/>
        <v>2330.4677000000001</v>
      </c>
      <c r="R124" s="35">
        <f t="shared" si="43"/>
        <v>0</v>
      </c>
      <c r="S124" s="35">
        <f t="shared" si="43"/>
        <v>0</v>
      </c>
      <c r="T124" s="35">
        <f t="shared" si="43"/>
        <v>0</v>
      </c>
      <c r="U124" s="35">
        <f t="shared" si="43"/>
        <v>5566.9741999999997</v>
      </c>
      <c r="V124" s="35">
        <f t="shared" si="43"/>
        <v>5935.3019000000004</v>
      </c>
      <c r="W124" s="35">
        <f t="shared" si="43"/>
        <v>1962.14</v>
      </c>
      <c r="X124" s="35">
        <f t="shared" si="43"/>
        <v>0</v>
      </c>
      <c r="Y124" s="35">
        <f t="shared" si="43"/>
        <v>0</v>
      </c>
      <c r="Z124" s="35">
        <f t="shared" si="43"/>
        <v>0</v>
      </c>
      <c r="AA124" s="35">
        <f t="shared" si="43"/>
        <v>3052.7345</v>
      </c>
      <c r="AB124" s="35">
        <f t="shared" si="43"/>
        <v>1835.2038</v>
      </c>
      <c r="AC124" s="35">
        <f t="shared" si="43"/>
        <v>3179.6706999999992</v>
      </c>
      <c r="AD124" s="35">
        <f t="shared" si="43"/>
        <v>0</v>
      </c>
      <c r="AE124" s="35">
        <f t="shared" si="43"/>
        <v>0</v>
      </c>
      <c r="AF124" s="35">
        <f t="shared" si="43"/>
        <v>1673.3308000000002</v>
      </c>
      <c r="AG124" s="35">
        <f t="shared" si="43"/>
        <v>13637.311600000001</v>
      </c>
      <c r="AH124" s="35">
        <f t="shared" si="43"/>
        <v>12130.971699999998</v>
      </c>
      <c r="AI124" s="35">
        <f t="shared" si="43"/>
        <v>3179.6706999999983</v>
      </c>
      <c r="AJ124" s="81"/>
    </row>
    <row r="125" spans="2:36">
      <c r="B125" s="143" t="s">
        <v>26</v>
      </c>
      <c r="C125" s="4">
        <v>1</v>
      </c>
      <c r="D125" s="15" t="s">
        <v>119</v>
      </c>
      <c r="E125" s="16" t="s">
        <v>120</v>
      </c>
      <c r="F125" s="61"/>
      <c r="G125" s="27">
        <v>0</v>
      </c>
      <c r="H125" s="28" t="s">
        <v>1</v>
      </c>
      <c r="I125" s="28">
        <v>250</v>
      </c>
      <c r="J125" s="28">
        <v>67.489999999999995</v>
      </c>
      <c r="K125" s="28">
        <f t="shared" ref="K125:K136" si="44">SUM(G125+I125-J125)</f>
        <v>182.51</v>
      </c>
      <c r="L125" s="28"/>
      <c r="M125" s="28"/>
      <c r="N125" s="28"/>
      <c r="O125" s="28">
        <v>135.94900000000001</v>
      </c>
      <c r="P125" s="28">
        <v>214.74799999999999</v>
      </c>
      <c r="Q125" s="28">
        <f t="shared" ref="Q125:Q136" si="45">SUM(K125+O125-P125)</f>
        <v>103.71100000000001</v>
      </c>
      <c r="R125" s="28"/>
      <c r="S125" s="28"/>
      <c r="T125" s="28"/>
      <c r="U125" s="28">
        <v>420</v>
      </c>
      <c r="V125" s="28">
        <v>308.27100000000002</v>
      </c>
      <c r="W125" s="28">
        <f t="shared" ref="W125:W136" si="46">SUM(Q125+U125-V125)</f>
        <v>215.44</v>
      </c>
      <c r="X125" s="28"/>
      <c r="Y125" s="28"/>
      <c r="Z125" s="28"/>
      <c r="AA125" s="28">
        <v>0</v>
      </c>
      <c r="AB125" s="28">
        <v>101.678</v>
      </c>
      <c r="AC125" s="28">
        <f t="shared" si="31"/>
        <v>113.762</v>
      </c>
      <c r="AD125" s="28"/>
      <c r="AE125" s="28"/>
      <c r="AF125" s="27">
        <v>0</v>
      </c>
      <c r="AG125" s="28">
        <f t="shared" ref="AG125:AG138" si="47">SUM(AA125+U125+O125+I125)</f>
        <v>805.94900000000007</v>
      </c>
      <c r="AH125" s="28">
        <f t="shared" ref="AH125:AH138" si="48">SUM(AB125+++V125+P125+J125)</f>
        <v>692.18700000000001</v>
      </c>
      <c r="AI125" s="28">
        <f t="shared" ref="AI125:AI138" si="49">SUM(AF125+AG125-AH125)</f>
        <v>113.76200000000006</v>
      </c>
      <c r="AJ125" s="98"/>
    </row>
    <row r="126" spans="2:36">
      <c r="B126" s="143"/>
      <c r="C126" s="2">
        <f t="shared" ref="C126:C138" si="50">SUM(C125+1)</f>
        <v>2</v>
      </c>
      <c r="D126" s="15" t="s">
        <v>173</v>
      </c>
      <c r="E126" s="16" t="s">
        <v>174</v>
      </c>
      <c r="F126" s="61"/>
      <c r="G126" s="27">
        <v>0</v>
      </c>
      <c r="H126" s="28" t="s">
        <v>1</v>
      </c>
      <c r="I126" s="28">
        <v>0</v>
      </c>
      <c r="J126" s="28">
        <v>0</v>
      </c>
      <c r="K126" s="28">
        <f t="shared" si="44"/>
        <v>0</v>
      </c>
      <c r="L126" s="28"/>
      <c r="M126" s="28"/>
      <c r="N126" s="28"/>
      <c r="O126" s="30">
        <v>0</v>
      </c>
      <c r="P126" s="30">
        <v>0</v>
      </c>
      <c r="Q126" s="28">
        <f t="shared" si="45"/>
        <v>0</v>
      </c>
      <c r="R126" s="28"/>
      <c r="S126" s="28"/>
      <c r="T126" s="28"/>
      <c r="U126" s="30">
        <v>0</v>
      </c>
      <c r="V126" s="30">
        <v>0</v>
      </c>
      <c r="W126" s="28">
        <f t="shared" si="46"/>
        <v>0</v>
      </c>
      <c r="X126" s="28"/>
      <c r="Y126" s="28"/>
      <c r="Z126" s="28"/>
      <c r="AA126" s="28">
        <v>0</v>
      </c>
      <c r="AB126" s="28">
        <v>0</v>
      </c>
      <c r="AC126" s="28">
        <f t="shared" si="31"/>
        <v>0</v>
      </c>
      <c r="AD126" s="28"/>
      <c r="AE126" s="28"/>
      <c r="AF126" s="27">
        <v>0</v>
      </c>
      <c r="AG126" s="28">
        <f t="shared" si="47"/>
        <v>0</v>
      </c>
      <c r="AH126" s="28">
        <f t="shared" si="48"/>
        <v>0</v>
      </c>
      <c r="AI126" s="28">
        <f t="shared" si="49"/>
        <v>0</v>
      </c>
      <c r="AJ126" s="98"/>
    </row>
    <row r="127" spans="2:36">
      <c r="B127" s="143"/>
      <c r="C127" s="2">
        <f t="shared" si="50"/>
        <v>3</v>
      </c>
      <c r="D127" s="15" t="s">
        <v>179</v>
      </c>
      <c r="E127" s="16" t="s">
        <v>180</v>
      </c>
      <c r="F127" s="61"/>
      <c r="G127" s="27">
        <v>2.3940000000000001</v>
      </c>
      <c r="H127" s="28" t="s">
        <v>1</v>
      </c>
      <c r="I127" s="30">
        <v>0</v>
      </c>
      <c r="J127" s="30">
        <v>0</v>
      </c>
      <c r="K127" s="28">
        <f t="shared" si="44"/>
        <v>2.3940000000000001</v>
      </c>
      <c r="L127" s="28"/>
      <c r="M127" s="28"/>
      <c r="N127" s="28"/>
      <c r="O127" s="30">
        <v>0</v>
      </c>
      <c r="P127" s="30">
        <v>0</v>
      </c>
      <c r="Q127" s="28">
        <f t="shared" si="45"/>
        <v>2.3940000000000001</v>
      </c>
      <c r="R127" s="28"/>
      <c r="S127" s="28"/>
      <c r="T127" s="28"/>
      <c r="U127" s="30">
        <v>0</v>
      </c>
      <c r="V127" s="30">
        <v>0</v>
      </c>
      <c r="W127" s="28">
        <f t="shared" si="46"/>
        <v>2.3940000000000001</v>
      </c>
      <c r="X127" s="28"/>
      <c r="Y127" s="28"/>
      <c r="Z127" s="28"/>
      <c r="AA127" s="28">
        <v>0</v>
      </c>
      <c r="AB127" s="28">
        <v>0</v>
      </c>
      <c r="AC127" s="28">
        <f t="shared" si="31"/>
        <v>2.3940000000000001</v>
      </c>
      <c r="AD127" s="28"/>
      <c r="AE127" s="28"/>
      <c r="AF127" s="27">
        <v>2.3940000000000001</v>
      </c>
      <c r="AG127" s="28">
        <f t="shared" si="47"/>
        <v>0</v>
      </c>
      <c r="AH127" s="28">
        <f t="shared" si="48"/>
        <v>0</v>
      </c>
      <c r="AI127" s="28">
        <f t="shared" si="49"/>
        <v>2.3940000000000001</v>
      </c>
      <c r="AJ127" s="98"/>
    </row>
    <row r="128" spans="2:36">
      <c r="B128" s="143"/>
      <c r="C128" s="2">
        <f t="shared" si="50"/>
        <v>4</v>
      </c>
      <c r="D128" s="20" t="s">
        <v>121</v>
      </c>
      <c r="E128" s="1" t="s">
        <v>122</v>
      </c>
      <c r="F128" s="62"/>
      <c r="G128" s="29">
        <v>112</v>
      </c>
      <c r="H128" s="28" t="s">
        <v>1</v>
      </c>
      <c r="I128" s="30">
        <v>40</v>
      </c>
      <c r="J128" s="30">
        <v>113</v>
      </c>
      <c r="K128" s="28">
        <f t="shared" si="44"/>
        <v>39</v>
      </c>
      <c r="L128" s="30"/>
      <c r="M128" s="30"/>
      <c r="N128" s="30"/>
      <c r="O128" s="30">
        <v>140</v>
      </c>
      <c r="P128" s="30">
        <v>77.522999999999996</v>
      </c>
      <c r="Q128" s="28">
        <f t="shared" si="45"/>
        <v>101.477</v>
      </c>
      <c r="R128" s="30"/>
      <c r="S128" s="30"/>
      <c r="T128" s="30"/>
      <c r="U128" s="30">
        <v>130</v>
      </c>
      <c r="V128" s="30">
        <v>158.137</v>
      </c>
      <c r="W128" s="28">
        <f t="shared" si="46"/>
        <v>73.34</v>
      </c>
      <c r="X128" s="30"/>
      <c r="Y128" s="30"/>
      <c r="Z128" s="30"/>
      <c r="AA128" s="30">
        <v>75</v>
      </c>
      <c r="AB128" s="30">
        <v>86.861000000000004</v>
      </c>
      <c r="AC128" s="28">
        <f t="shared" si="31"/>
        <v>61.478999999999999</v>
      </c>
      <c r="AD128" s="30"/>
      <c r="AE128" s="30"/>
      <c r="AF128" s="29">
        <v>112</v>
      </c>
      <c r="AG128" s="28">
        <f t="shared" si="47"/>
        <v>385</v>
      </c>
      <c r="AH128" s="28">
        <f t="shared" si="48"/>
        <v>435.52099999999996</v>
      </c>
      <c r="AI128" s="28">
        <f t="shared" si="49"/>
        <v>61.479000000000042</v>
      </c>
      <c r="AJ128" s="99"/>
    </row>
    <row r="129" spans="2:45">
      <c r="B129" s="143"/>
      <c r="C129" s="2">
        <v>5</v>
      </c>
      <c r="D129" s="20" t="s">
        <v>281</v>
      </c>
      <c r="E129" s="1" t="s">
        <v>282</v>
      </c>
      <c r="F129" s="62"/>
      <c r="G129" s="27">
        <v>0</v>
      </c>
      <c r="H129" s="28" t="s">
        <v>1</v>
      </c>
      <c r="I129" s="28">
        <v>0</v>
      </c>
      <c r="J129" s="28">
        <v>0</v>
      </c>
      <c r="K129" s="28">
        <f>SUM(G129+I129-J129)</f>
        <v>0</v>
      </c>
      <c r="L129" s="28"/>
      <c r="M129" s="28"/>
      <c r="N129" s="28"/>
      <c r="O129" s="30">
        <v>0</v>
      </c>
      <c r="P129" s="30">
        <v>0</v>
      </c>
      <c r="Q129" s="28">
        <f>SUM(K129+O129-P129)</f>
        <v>0</v>
      </c>
      <c r="R129" s="28"/>
      <c r="S129" s="28"/>
      <c r="T129" s="28"/>
      <c r="U129" s="30">
        <v>0</v>
      </c>
      <c r="V129" s="30">
        <v>0</v>
      </c>
      <c r="W129" s="28">
        <f>SUM(Q129+U129-V129)</f>
        <v>0</v>
      </c>
      <c r="X129" s="28"/>
      <c r="Y129" s="28"/>
      <c r="Z129" s="28"/>
      <c r="AA129" s="28">
        <v>4.2960000000000003</v>
      </c>
      <c r="AB129" s="28">
        <v>0</v>
      </c>
      <c r="AC129" s="28">
        <f>SUM(W129+AA129-AB129)</f>
        <v>4.2960000000000003</v>
      </c>
      <c r="AD129" s="28"/>
      <c r="AE129" s="28"/>
      <c r="AF129" s="27">
        <v>0</v>
      </c>
      <c r="AG129" s="28">
        <f>SUM(AA129+U129+O129+I129)</f>
        <v>4.2960000000000003</v>
      </c>
      <c r="AH129" s="28">
        <f>SUM(AB129+++V129+P129+J129)</f>
        <v>0</v>
      </c>
      <c r="AI129" s="28">
        <f>SUM(AF129+AG129-AH129)</f>
        <v>4.2960000000000003</v>
      </c>
      <c r="AJ129" s="99"/>
    </row>
    <row r="130" spans="2:45">
      <c r="B130" s="143"/>
      <c r="C130" s="2">
        <f t="shared" si="50"/>
        <v>6</v>
      </c>
      <c r="D130" s="20" t="s">
        <v>123</v>
      </c>
      <c r="E130" s="1" t="s">
        <v>124</v>
      </c>
      <c r="F130" s="62"/>
      <c r="G130" s="29">
        <v>0</v>
      </c>
      <c r="H130" s="28" t="s">
        <v>1</v>
      </c>
      <c r="I130" s="30">
        <v>58.515999999999998</v>
      </c>
      <c r="J130" s="30">
        <v>0</v>
      </c>
      <c r="K130" s="28">
        <f t="shared" si="44"/>
        <v>58.515999999999998</v>
      </c>
      <c r="L130" s="30"/>
      <c r="M130" s="30"/>
      <c r="N130" s="30"/>
      <c r="O130" s="30">
        <v>414.17899999999997</v>
      </c>
      <c r="P130" s="30">
        <v>7.0000000000000007E-2</v>
      </c>
      <c r="Q130" s="28">
        <f t="shared" si="45"/>
        <v>472.625</v>
      </c>
      <c r="R130" s="30"/>
      <c r="S130" s="30"/>
      <c r="T130" s="30"/>
      <c r="U130" s="83">
        <v>0</v>
      </c>
      <c r="V130" s="83">
        <v>0</v>
      </c>
      <c r="W130" s="28">
        <f t="shared" si="46"/>
        <v>472.625</v>
      </c>
      <c r="X130" s="30"/>
      <c r="Y130" s="30"/>
      <c r="Z130" s="30"/>
      <c r="AA130" s="30">
        <v>0</v>
      </c>
      <c r="AB130" s="30">
        <v>0</v>
      </c>
      <c r="AC130" s="28">
        <f t="shared" si="31"/>
        <v>472.625</v>
      </c>
      <c r="AD130" s="30"/>
      <c r="AE130" s="30"/>
      <c r="AF130" s="29">
        <v>0</v>
      </c>
      <c r="AG130" s="28">
        <f t="shared" si="47"/>
        <v>472.69499999999999</v>
      </c>
      <c r="AH130" s="28">
        <f t="shared" si="48"/>
        <v>7.0000000000000007E-2</v>
      </c>
      <c r="AI130" s="28">
        <f t="shared" si="49"/>
        <v>472.625</v>
      </c>
      <c r="AJ130" s="99"/>
    </row>
    <row r="131" spans="2:45">
      <c r="B131" s="143"/>
      <c r="C131" s="2">
        <f t="shared" si="50"/>
        <v>7</v>
      </c>
      <c r="D131" s="20" t="s">
        <v>126</v>
      </c>
      <c r="E131" s="1" t="s">
        <v>125</v>
      </c>
      <c r="F131" s="62"/>
      <c r="G131" s="29">
        <v>56.698</v>
      </c>
      <c r="H131" s="28" t="s">
        <v>1</v>
      </c>
      <c r="I131" s="30">
        <v>47.116999999999997</v>
      </c>
      <c r="J131" s="30">
        <v>28.305</v>
      </c>
      <c r="K131" s="28">
        <f t="shared" si="44"/>
        <v>75.509999999999991</v>
      </c>
      <c r="L131" s="30"/>
      <c r="M131" s="30"/>
      <c r="N131" s="30"/>
      <c r="O131" s="30">
        <v>37.795000000000002</v>
      </c>
      <c r="P131" s="30">
        <v>0</v>
      </c>
      <c r="Q131" s="28">
        <f t="shared" si="45"/>
        <v>113.30499999999999</v>
      </c>
      <c r="R131" s="30"/>
      <c r="S131" s="30"/>
      <c r="T131" s="30"/>
      <c r="U131" s="30">
        <v>27.542000000000002</v>
      </c>
      <c r="V131" s="30">
        <v>34.893999999999998</v>
      </c>
      <c r="W131" s="28">
        <f t="shared" si="46"/>
        <v>105.95299999999997</v>
      </c>
      <c r="X131" s="30"/>
      <c r="Y131" s="30"/>
      <c r="Z131" s="30"/>
      <c r="AA131" s="30">
        <v>60.563000000000002</v>
      </c>
      <c r="AB131" s="30">
        <v>60.515999999999998</v>
      </c>
      <c r="AC131" s="28">
        <f t="shared" si="31"/>
        <v>105.99999999999997</v>
      </c>
      <c r="AD131" s="30"/>
      <c r="AE131" s="30"/>
      <c r="AF131" s="29">
        <v>56.698</v>
      </c>
      <c r="AG131" s="28">
        <f t="shared" si="47"/>
        <v>173.017</v>
      </c>
      <c r="AH131" s="28">
        <f t="shared" si="48"/>
        <v>123.715</v>
      </c>
      <c r="AI131" s="28">
        <f t="shared" si="49"/>
        <v>106</v>
      </c>
      <c r="AJ131" s="99"/>
    </row>
    <row r="132" spans="2:45">
      <c r="B132" s="143"/>
      <c r="C132" s="2">
        <f t="shared" si="50"/>
        <v>8</v>
      </c>
      <c r="D132" s="20" t="s">
        <v>127</v>
      </c>
      <c r="E132" s="1" t="s">
        <v>128</v>
      </c>
      <c r="F132" s="62"/>
      <c r="G132" s="29">
        <v>119.95</v>
      </c>
      <c r="H132" s="28" t="s">
        <v>1</v>
      </c>
      <c r="I132" s="30">
        <v>0</v>
      </c>
      <c r="J132" s="30">
        <v>0</v>
      </c>
      <c r="K132" s="28">
        <f t="shared" si="44"/>
        <v>119.95</v>
      </c>
      <c r="L132" s="30"/>
      <c r="M132" s="30"/>
      <c r="N132" s="30"/>
      <c r="O132" s="30">
        <v>0.61</v>
      </c>
      <c r="P132" s="30">
        <v>21.01</v>
      </c>
      <c r="Q132" s="28">
        <f t="shared" si="45"/>
        <v>99.55</v>
      </c>
      <c r="R132" s="30"/>
      <c r="S132" s="30"/>
      <c r="T132" s="30"/>
      <c r="U132" s="30">
        <v>12.863</v>
      </c>
      <c r="V132" s="30">
        <v>10.210000000000001</v>
      </c>
      <c r="W132" s="28">
        <f t="shared" si="46"/>
        <v>102.203</v>
      </c>
      <c r="X132" s="30"/>
      <c r="Y132" s="30"/>
      <c r="Z132" s="30"/>
      <c r="AA132" s="30">
        <v>0</v>
      </c>
      <c r="AB132" s="30">
        <v>0</v>
      </c>
      <c r="AC132" s="28">
        <f t="shared" si="31"/>
        <v>102.203</v>
      </c>
      <c r="AD132" s="30"/>
      <c r="AE132" s="30"/>
      <c r="AF132" s="29">
        <v>119.95</v>
      </c>
      <c r="AG132" s="28">
        <f t="shared" si="47"/>
        <v>13.472999999999999</v>
      </c>
      <c r="AH132" s="28">
        <f t="shared" si="48"/>
        <v>31.220000000000002</v>
      </c>
      <c r="AI132" s="28">
        <f t="shared" si="49"/>
        <v>102.203</v>
      </c>
      <c r="AJ132" s="99"/>
    </row>
    <row r="133" spans="2:45">
      <c r="B133" s="143"/>
      <c r="C133" s="2">
        <f t="shared" si="50"/>
        <v>9</v>
      </c>
      <c r="D133" s="20" t="s">
        <v>242</v>
      </c>
      <c r="E133" s="1" t="s">
        <v>243</v>
      </c>
      <c r="F133" s="62"/>
      <c r="G133" s="29">
        <v>0</v>
      </c>
      <c r="H133" s="28" t="s">
        <v>1</v>
      </c>
      <c r="I133" s="30">
        <v>0</v>
      </c>
      <c r="J133" s="30">
        <v>0</v>
      </c>
      <c r="K133" s="28">
        <f t="shared" si="44"/>
        <v>0</v>
      </c>
      <c r="L133" s="30"/>
      <c r="M133" s="30"/>
      <c r="N133" s="30"/>
      <c r="O133" s="30">
        <v>0</v>
      </c>
      <c r="P133" s="30">
        <v>0</v>
      </c>
      <c r="Q133" s="28">
        <f t="shared" si="45"/>
        <v>0</v>
      </c>
      <c r="R133" s="30"/>
      <c r="S133" s="30"/>
      <c r="T133" s="30"/>
      <c r="U133" s="83">
        <v>0</v>
      </c>
      <c r="V133" s="83">
        <v>0</v>
      </c>
      <c r="W133" s="28">
        <f t="shared" si="46"/>
        <v>0</v>
      </c>
      <c r="X133" s="30"/>
      <c r="Y133" s="30"/>
      <c r="Z133" s="30"/>
      <c r="AA133" s="30">
        <v>0</v>
      </c>
      <c r="AB133" s="30">
        <v>0</v>
      </c>
      <c r="AC133" s="28">
        <f>SUM(W133+AA133-AB133)</f>
        <v>0</v>
      </c>
      <c r="AD133" s="30"/>
      <c r="AE133" s="30"/>
      <c r="AF133" s="29">
        <v>0</v>
      </c>
      <c r="AG133" s="28">
        <f>SUM(AA133+U133+O133+I133)</f>
        <v>0</v>
      </c>
      <c r="AH133" s="28">
        <f>SUM(AB133+++V133+P133+J133)</f>
        <v>0</v>
      </c>
      <c r="AI133" s="28">
        <f t="shared" si="49"/>
        <v>0</v>
      </c>
      <c r="AJ133" s="99"/>
    </row>
    <row r="134" spans="2:45">
      <c r="B134" s="143"/>
      <c r="C134" s="2">
        <f t="shared" si="50"/>
        <v>10</v>
      </c>
      <c r="D134" s="20" t="s">
        <v>235</v>
      </c>
      <c r="E134" s="1" t="s">
        <v>176</v>
      </c>
      <c r="F134" s="62"/>
      <c r="G134" s="29">
        <v>6</v>
      </c>
      <c r="H134" s="28" t="s">
        <v>1</v>
      </c>
      <c r="I134" s="30">
        <v>0</v>
      </c>
      <c r="J134" s="30">
        <v>6</v>
      </c>
      <c r="K134" s="28">
        <f t="shared" si="44"/>
        <v>0</v>
      </c>
      <c r="L134" s="30"/>
      <c r="M134" s="30"/>
      <c r="N134" s="30"/>
      <c r="O134" s="30">
        <v>0</v>
      </c>
      <c r="P134" s="30">
        <v>0</v>
      </c>
      <c r="Q134" s="28">
        <f t="shared" si="45"/>
        <v>0</v>
      </c>
      <c r="R134" s="30"/>
      <c r="S134" s="30"/>
      <c r="T134" s="30"/>
      <c r="U134" s="30">
        <v>3.673</v>
      </c>
      <c r="V134" s="30">
        <v>3.673</v>
      </c>
      <c r="W134" s="28">
        <f t="shared" si="46"/>
        <v>0</v>
      </c>
      <c r="X134" s="30"/>
      <c r="Y134" s="30"/>
      <c r="Z134" s="30"/>
      <c r="AA134" s="30">
        <v>0</v>
      </c>
      <c r="AB134" s="30">
        <v>0</v>
      </c>
      <c r="AC134" s="28">
        <f t="shared" si="31"/>
        <v>0</v>
      </c>
      <c r="AD134" s="30"/>
      <c r="AE134" s="30"/>
      <c r="AF134" s="29">
        <v>6</v>
      </c>
      <c r="AG134" s="28">
        <f t="shared" si="47"/>
        <v>3.673</v>
      </c>
      <c r="AH134" s="28">
        <f t="shared" si="48"/>
        <v>9.673</v>
      </c>
      <c r="AI134" s="28">
        <f t="shared" si="49"/>
        <v>0</v>
      </c>
      <c r="AJ134" s="99"/>
    </row>
    <row r="135" spans="2:45">
      <c r="B135" s="143"/>
      <c r="C135" s="2">
        <f t="shared" si="50"/>
        <v>11</v>
      </c>
      <c r="D135" s="20" t="s">
        <v>129</v>
      </c>
      <c r="E135" s="1" t="s">
        <v>130</v>
      </c>
      <c r="F135" s="62"/>
      <c r="G135" s="29">
        <v>0</v>
      </c>
      <c r="H135" s="28" t="s">
        <v>1</v>
      </c>
      <c r="I135" s="30">
        <v>26.33</v>
      </c>
      <c r="J135" s="30">
        <v>8.8000000000000007</v>
      </c>
      <c r="K135" s="28">
        <f t="shared" si="44"/>
        <v>17.529999999999998</v>
      </c>
      <c r="L135" s="30"/>
      <c r="M135" s="30"/>
      <c r="N135" s="30"/>
      <c r="O135" s="30">
        <v>0.71679999999999999</v>
      </c>
      <c r="P135" s="30">
        <v>3.1573000000000002</v>
      </c>
      <c r="Q135" s="28">
        <f t="shared" si="45"/>
        <v>15.089499999999997</v>
      </c>
      <c r="R135" s="30"/>
      <c r="S135" s="30"/>
      <c r="T135" s="30"/>
      <c r="U135" s="30">
        <v>0</v>
      </c>
      <c r="V135" s="30">
        <v>1.6136999999999999</v>
      </c>
      <c r="W135" s="28">
        <f t="shared" si="46"/>
        <v>13.475799999999998</v>
      </c>
      <c r="X135" s="30"/>
      <c r="Y135" s="30"/>
      <c r="Z135" s="30"/>
      <c r="AA135" s="30">
        <v>6.5263999999999998</v>
      </c>
      <c r="AB135" s="30">
        <v>4.59</v>
      </c>
      <c r="AC135" s="28">
        <f t="shared" si="31"/>
        <v>15.412199999999999</v>
      </c>
      <c r="AD135" s="30"/>
      <c r="AE135" s="30"/>
      <c r="AF135" s="29">
        <v>0</v>
      </c>
      <c r="AG135" s="28">
        <f t="shared" si="47"/>
        <v>33.5732</v>
      </c>
      <c r="AH135" s="28">
        <f t="shared" si="48"/>
        <v>18.161000000000001</v>
      </c>
      <c r="AI135" s="28">
        <f t="shared" si="49"/>
        <v>15.412199999999999</v>
      </c>
      <c r="AJ135" s="99"/>
    </row>
    <row r="136" spans="2:45">
      <c r="B136" s="143"/>
      <c r="C136" s="2">
        <f t="shared" si="50"/>
        <v>12</v>
      </c>
      <c r="D136" s="20" t="s">
        <v>285</v>
      </c>
      <c r="E136" s="17" t="s">
        <v>286</v>
      </c>
      <c r="F136" s="62"/>
      <c r="G136" s="29">
        <v>0</v>
      </c>
      <c r="H136" s="28" t="s">
        <v>1</v>
      </c>
      <c r="I136" s="30">
        <v>0</v>
      </c>
      <c r="J136" s="30">
        <v>0</v>
      </c>
      <c r="K136" s="28">
        <f t="shared" si="44"/>
        <v>0</v>
      </c>
      <c r="L136" s="30"/>
      <c r="M136" s="30"/>
      <c r="N136" s="30"/>
      <c r="O136" s="30">
        <v>0</v>
      </c>
      <c r="P136" s="30">
        <v>0</v>
      </c>
      <c r="Q136" s="28">
        <f t="shared" si="45"/>
        <v>0</v>
      </c>
      <c r="R136" s="30"/>
      <c r="S136" s="30"/>
      <c r="T136" s="30"/>
      <c r="U136" s="30">
        <v>0</v>
      </c>
      <c r="V136" s="30">
        <v>0</v>
      </c>
      <c r="W136" s="28">
        <f t="shared" si="46"/>
        <v>0</v>
      </c>
      <c r="X136" s="30"/>
      <c r="Y136" s="30"/>
      <c r="Z136" s="30"/>
      <c r="AA136" s="30">
        <v>0</v>
      </c>
      <c r="AB136" s="30">
        <v>0</v>
      </c>
      <c r="AC136" s="28">
        <f t="shared" si="31"/>
        <v>0</v>
      </c>
      <c r="AD136" s="30"/>
      <c r="AE136" s="30"/>
      <c r="AF136" s="29">
        <v>0</v>
      </c>
      <c r="AG136" s="28">
        <f t="shared" si="47"/>
        <v>0</v>
      </c>
      <c r="AH136" s="28">
        <f t="shared" si="48"/>
        <v>0</v>
      </c>
      <c r="AI136" s="28">
        <f t="shared" si="49"/>
        <v>0</v>
      </c>
      <c r="AJ136" s="99"/>
    </row>
    <row r="137" spans="2:45">
      <c r="B137" s="143"/>
      <c r="C137" s="2">
        <f t="shared" si="50"/>
        <v>13</v>
      </c>
      <c r="D137" s="20" t="s">
        <v>193</v>
      </c>
      <c r="E137" s="1" t="s">
        <v>194</v>
      </c>
      <c r="F137" s="62"/>
      <c r="G137" s="29">
        <v>0</v>
      </c>
      <c r="H137" s="28" t="s">
        <v>1</v>
      </c>
      <c r="I137" s="30">
        <v>0</v>
      </c>
      <c r="J137" s="30">
        <v>0</v>
      </c>
      <c r="K137" s="28">
        <f>SUM(G137+I137-J137)</f>
        <v>0</v>
      </c>
      <c r="L137" s="30"/>
      <c r="M137" s="30"/>
      <c r="N137" s="30"/>
      <c r="O137" s="30">
        <v>0</v>
      </c>
      <c r="P137" s="30">
        <v>0</v>
      </c>
      <c r="Q137" s="28">
        <f>SUM(K137+O137-P137)</f>
        <v>0</v>
      </c>
      <c r="R137" s="30"/>
      <c r="S137" s="30"/>
      <c r="T137" s="30"/>
      <c r="U137" s="30">
        <v>0</v>
      </c>
      <c r="V137" s="30">
        <v>0</v>
      </c>
      <c r="W137" s="28">
        <f>SUM(Q137+U137-V137)</f>
        <v>0</v>
      </c>
      <c r="X137" s="30"/>
      <c r="Y137" s="30"/>
      <c r="Z137" s="30"/>
      <c r="AA137" s="30">
        <v>0</v>
      </c>
      <c r="AB137" s="30">
        <v>0</v>
      </c>
      <c r="AC137" s="28">
        <f>SUM(W137+AA137-AB137)</f>
        <v>0</v>
      </c>
      <c r="AD137" s="30"/>
      <c r="AE137" s="30"/>
      <c r="AF137" s="29">
        <v>0</v>
      </c>
      <c r="AG137" s="28">
        <f>SUM(AA137+U137+O137+I137)</f>
        <v>0</v>
      </c>
      <c r="AH137" s="28">
        <f>SUM(AB137+++V137+P137+J137)</f>
        <v>0</v>
      </c>
      <c r="AI137" s="28">
        <f>SUM(AF137+AG137-AH137)</f>
        <v>0</v>
      </c>
      <c r="AJ137" s="99"/>
    </row>
    <row r="138" spans="2:45">
      <c r="B138" s="143"/>
      <c r="C138" s="2">
        <f t="shared" si="50"/>
        <v>14</v>
      </c>
      <c r="D138" s="20"/>
      <c r="E138" s="1"/>
      <c r="F138" s="62"/>
      <c r="G138" s="29"/>
      <c r="H138" s="28" t="s">
        <v>1</v>
      </c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28">
        <f t="shared" si="31"/>
        <v>0</v>
      </c>
      <c r="AD138" s="30"/>
      <c r="AE138" s="30"/>
      <c r="AF138" s="29"/>
      <c r="AG138" s="28">
        <f t="shared" si="47"/>
        <v>0</v>
      </c>
      <c r="AH138" s="28">
        <f t="shared" si="48"/>
        <v>0</v>
      </c>
      <c r="AI138" s="28">
        <f t="shared" si="49"/>
        <v>0</v>
      </c>
      <c r="AJ138" s="99"/>
    </row>
    <row r="139" spans="2:45" ht="14.25" thickBot="1">
      <c r="B139" s="144"/>
      <c r="C139" s="10"/>
      <c r="D139" s="14"/>
      <c r="E139" s="18"/>
      <c r="F139" s="63"/>
      <c r="G139" s="31"/>
      <c r="H139" s="32" t="s">
        <v>1</v>
      </c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1"/>
      <c r="AG139" s="33"/>
      <c r="AH139" s="33"/>
      <c r="AI139" s="33"/>
      <c r="AJ139" s="39"/>
    </row>
    <row r="140" spans="2:45" ht="14.25" thickBot="1">
      <c r="B140" s="122" t="s">
        <v>27</v>
      </c>
      <c r="C140" s="123"/>
      <c r="D140" s="123"/>
      <c r="E140" s="19" t="s">
        <v>17</v>
      </c>
      <c r="F140" s="64"/>
      <c r="G140" s="35">
        <f>SUM(G125:G139)</f>
        <v>297.04200000000003</v>
      </c>
      <c r="H140" s="45" t="s">
        <v>1</v>
      </c>
      <c r="I140" s="35">
        <f t="shared" ref="I140:AI140" si="51">SUM(I125:I139)</f>
        <v>421.96300000000002</v>
      </c>
      <c r="J140" s="35">
        <f t="shared" si="51"/>
        <v>223.59500000000003</v>
      </c>
      <c r="K140" s="35">
        <f t="shared" si="51"/>
        <v>495.40999999999997</v>
      </c>
      <c r="L140" s="35">
        <f t="shared" si="51"/>
        <v>0</v>
      </c>
      <c r="M140" s="35">
        <f t="shared" si="51"/>
        <v>0</v>
      </c>
      <c r="N140" s="35">
        <f t="shared" si="51"/>
        <v>0</v>
      </c>
      <c r="O140" s="35">
        <f t="shared" si="51"/>
        <v>729.24979999999994</v>
      </c>
      <c r="P140" s="35">
        <f t="shared" si="51"/>
        <v>316.50829999999996</v>
      </c>
      <c r="Q140" s="35">
        <f t="shared" si="51"/>
        <v>908.15149999999994</v>
      </c>
      <c r="R140" s="35">
        <f t="shared" si="51"/>
        <v>0</v>
      </c>
      <c r="S140" s="35">
        <f t="shared" si="51"/>
        <v>0</v>
      </c>
      <c r="T140" s="35">
        <f t="shared" si="51"/>
        <v>0</v>
      </c>
      <c r="U140" s="35">
        <f t="shared" si="51"/>
        <v>594.07799999999997</v>
      </c>
      <c r="V140" s="35">
        <f t="shared" si="51"/>
        <v>516.79869999999994</v>
      </c>
      <c r="W140" s="35">
        <f t="shared" si="51"/>
        <v>985.43079999999998</v>
      </c>
      <c r="X140" s="35">
        <f t="shared" si="51"/>
        <v>0</v>
      </c>
      <c r="Y140" s="35">
        <f t="shared" si="51"/>
        <v>0</v>
      </c>
      <c r="Z140" s="35">
        <f t="shared" si="51"/>
        <v>0</v>
      </c>
      <c r="AA140" s="35">
        <f t="shared" si="51"/>
        <v>146.3854</v>
      </c>
      <c r="AB140" s="35">
        <f t="shared" si="51"/>
        <v>253.64499999999998</v>
      </c>
      <c r="AC140" s="35">
        <f t="shared" si="51"/>
        <v>878.1712</v>
      </c>
      <c r="AD140" s="35">
        <f t="shared" si="51"/>
        <v>0</v>
      </c>
      <c r="AE140" s="35">
        <f t="shared" si="51"/>
        <v>0</v>
      </c>
      <c r="AF140" s="35">
        <f t="shared" si="51"/>
        <v>297.04200000000003</v>
      </c>
      <c r="AG140" s="35">
        <f t="shared" si="51"/>
        <v>1891.6762000000001</v>
      </c>
      <c r="AH140" s="35">
        <f t="shared" si="51"/>
        <v>1310.547</v>
      </c>
      <c r="AI140" s="35">
        <f t="shared" si="51"/>
        <v>878.1712</v>
      </c>
      <c r="AJ140" s="81"/>
      <c r="AS140" s="110"/>
    </row>
    <row r="141" spans="2:45" ht="14.25" thickBot="1">
      <c r="B141" s="115"/>
      <c r="C141" s="10"/>
      <c r="D141" s="10"/>
      <c r="E141" s="112"/>
      <c r="F141" s="63"/>
      <c r="G141" s="31"/>
      <c r="H141" s="32" t="s">
        <v>1</v>
      </c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1"/>
      <c r="AG141" s="33"/>
      <c r="AH141" s="33"/>
      <c r="AI141" s="33"/>
      <c r="AJ141" s="39"/>
    </row>
    <row r="142" spans="2:45" ht="16.149999999999999" customHeight="1" thickBot="1">
      <c r="B142" s="122" t="s">
        <v>28</v>
      </c>
      <c r="C142" s="123"/>
      <c r="D142" s="123"/>
      <c r="E142" s="145"/>
      <c r="F142" s="64"/>
      <c r="G142" s="52">
        <f>SUM(G140+G124+G93+G70+G48+G28)</f>
        <v>7196.15121</v>
      </c>
      <c r="H142" s="34" t="s">
        <v>1</v>
      </c>
      <c r="I142" s="52">
        <f t="shared" ref="I142:AI142" si="52">SUM(I140+I124+I93+I70+I48+I28)</f>
        <v>12235.3627</v>
      </c>
      <c r="J142" s="52">
        <f t="shared" si="52"/>
        <v>10473.462800000001</v>
      </c>
      <c r="K142" s="52">
        <f t="shared" si="52"/>
        <v>8958.0511100000003</v>
      </c>
      <c r="L142" s="52">
        <f t="shared" si="52"/>
        <v>0</v>
      </c>
      <c r="M142" s="52">
        <f t="shared" si="52"/>
        <v>0</v>
      </c>
      <c r="N142" s="52">
        <f t="shared" si="52"/>
        <v>0</v>
      </c>
      <c r="O142" s="52">
        <f t="shared" si="52"/>
        <v>11228.849700000001</v>
      </c>
      <c r="P142" s="52">
        <f t="shared" si="52"/>
        <v>9702.5928500000009</v>
      </c>
      <c r="Q142" s="52">
        <f t="shared" si="52"/>
        <v>10484.30796</v>
      </c>
      <c r="R142" s="52">
        <f t="shared" si="52"/>
        <v>0</v>
      </c>
      <c r="S142" s="52">
        <f t="shared" si="52"/>
        <v>0</v>
      </c>
      <c r="T142" s="52">
        <f t="shared" si="52"/>
        <v>0</v>
      </c>
      <c r="U142" s="52">
        <f t="shared" si="52"/>
        <v>14532.033479999998</v>
      </c>
      <c r="V142" s="52">
        <f t="shared" si="52"/>
        <v>14050.425800000001</v>
      </c>
      <c r="W142" s="52">
        <f t="shared" si="52"/>
        <v>10919.422140000001</v>
      </c>
      <c r="X142" s="52">
        <f t="shared" si="52"/>
        <v>0</v>
      </c>
      <c r="Y142" s="52">
        <f t="shared" si="52"/>
        <v>0</v>
      </c>
      <c r="Z142" s="52">
        <f t="shared" si="52"/>
        <v>0</v>
      </c>
      <c r="AA142" s="52">
        <f t="shared" si="52"/>
        <v>10475.019700000001</v>
      </c>
      <c r="AB142" s="52">
        <f t="shared" si="52"/>
        <v>9981.1192600000013</v>
      </c>
      <c r="AC142" s="52">
        <f t="shared" si="52"/>
        <v>11413.322619999997</v>
      </c>
      <c r="AD142" s="52">
        <f t="shared" si="52"/>
        <v>0</v>
      </c>
      <c r="AE142" s="52">
        <f t="shared" si="52"/>
        <v>0</v>
      </c>
      <c r="AF142" s="52">
        <f t="shared" si="52"/>
        <v>7196.15121</v>
      </c>
      <c r="AG142" s="52">
        <f t="shared" si="52"/>
        <v>48471.265579999999</v>
      </c>
      <c r="AH142" s="52">
        <f t="shared" si="52"/>
        <v>44254.094209999996</v>
      </c>
      <c r="AI142" s="81">
        <f t="shared" si="52"/>
        <v>11413.322619999997</v>
      </c>
      <c r="AJ142" s="53"/>
    </row>
    <row r="143" spans="2:45">
      <c r="F143" s="113"/>
      <c r="G143" s="113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</row>
    <row r="144" spans="2:45" ht="42" customHeight="1">
      <c r="F144" s="113"/>
      <c r="G144" s="113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</row>
    <row r="145" spans="2:256" ht="34.5" customHeight="1">
      <c r="AJ145" s="116"/>
    </row>
    <row r="146" spans="2:256" ht="13.5" customHeight="1"/>
    <row r="147" spans="2:256" ht="22.5" customHeight="1"/>
    <row r="148" spans="2:256" ht="6" customHeight="1"/>
    <row r="149" spans="2:256" ht="23.25" customHeight="1">
      <c r="C149" s="130" t="s">
        <v>219</v>
      </c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1" t="s">
        <v>266</v>
      </c>
      <c r="V149" s="131"/>
      <c r="W149" s="131"/>
      <c r="AN149" s="96"/>
      <c r="AO149" s="96"/>
      <c r="AP149" s="96"/>
      <c r="AQ149" s="96"/>
      <c r="AR149" s="96"/>
    </row>
    <row r="150" spans="2:256" ht="9" customHeight="1" thickBot="1"/>
    <row r="151" spans="2:256" ht="15.6" customHeight="1">
      <c r="B151" s="132" t="s">
        <v>9</v>
      </c>
      <c r="C151" s="134" t="s">
        <v>6</v>
      </c>
      <c r="D151" s="134" t="s">
        <v>7</v>
      </c>
      <c r="E151" s="136" t="s">
        <v>8</v>
      </c>
      <c r="F151" s="70"/>
      <c r="G151" s="138" t="s">
        <v>0</v>
      </c>
      <c r="H151" s="124" t="s">
        <v>14</v>
      </c>
      <c r="I151" s="124"/>
      <c r="J151" s="124"/>
      <c r="K151" s="124"/>
      <c r="L151" s="9"/>
      <c r="M151" s="8"/>
      <c r="N151" s="124" t="s">
        <v>15</v>
      </c>
      <c r="O151" s="124"/>
      <c r="P151" s="124"/>
      <c r="Q151" s="124"/>
      <c r="R151" s="9"/>
      <c r="S151" s="8"/>
      <c r="T151" s="124" t="s">
        <v>16</v>
      </c>
      <c r="U151" s="124"/>
      <c r="V151" s="124"/>
      <c r="W151" s="124"/>
      <c r="X151" s="9"/>
      <c r="Y151" s="8"/>
      <c r="Z151" s="124" t="s">
        <v>13</v>
      </c>
      <c r="AA151" s="124"/>
      <c r="AB151" s="124"/>
      <c r="AC151" s="124"/>
      <c r="AD151" s="9"/>
      <c r="AE151" s="8"/>
      <c r="AF151" s="125" t="s">
        <v>0</v>
      </c>
      <c r="AG151" s="127" t="s">
        <v>12</v>
      </c>
      <c r="AH151" s="128"/>
      <c r="AI151" s="129"/>
      <c r="AJ151" s="146" t="s">
        <v>10</v>
      </c>
    </row>
    <row r="152" spans="2:256" ht="14.45" customHeight="1" thickBot="1">
      <c r="B152" s="133"/>
      <c r="C152" s="135"/>
      <c r="D152" s="135"/>
      <c r="E152" s="137"/>
      <c r="F152" s="71"/>
      <c r="G152" s="139"/>
      <c r="H152" s="10" t="s">
        <v>2</v>
      </c>
      <c r="I152" s="11" t="s">
        <v>3</v>
      </c>
      <c r="J152" s="12" t="s">
        <v>4</v>
      </c>
      <c r="K152" s="12" t="s">
        <v>5</v>
      </c>
      <c r="L152" s="10"/>
      <c r="M152" s="13"/>
      <c r="N152" s="10"/>
      <c r="O152" s="14" t="s">
        <v>3</v>
      </c>
      <c r="P152" s="14" t="s">
        <v>4</v>
      </c>
      <c r="Q152" s="14" t="s">
        <v>5</v>
      </c>
      <c r="R152" s="10"/>
      <c r="S152" s="13"/>
      <c r="T152" s="10"/>
      <c r="U152" s="14" t="s">
        <v>3</v>
      </c>
      <c r="V152" s="14" t="s">
        <v>4</v>
      </c>
      <c r="W152" s="14" t="s">
        <v>5</v>
      </c>
      <c r="X152" s="10"/>
      <c r="Y152" s="13"/>
      <c r="Z152" s="10"/>
      <c r="AA152" s="14" t="s">
        <v>3</v>
      </c>
      <c r="AB152" s="14" t="s">
        <v>4</v>
      </c>
      <c r="AC152" s="14" t="s">
        <v>11</v>
      </c>
      <c r="AD152" s="10"/>
      <c r="AE152" s="13"/>
      <c r="AF152" s="126"/>
      <c r="AG152" s="14" t="s">
        <v>3</v>
      </c>
      <c r="AH152" s="14" t="s">
        <v>4</v>
      </c>
      <c r="AI152" s="97" t="s">
        <v>11</v>
      </c>
      <c r="AJ152" s="147"/>
    </row>
    <row r="153" spans="2:256">
      <c r="B153" s="117" t="s">
        <v>212</v>
      </c>
      <c r="C153" s="4">
        <v>1</v>
      </c>
      <c r="D153" s="15" t="s">
        <v>211</v>
      </c>
      <c r="E153" s="16" t="s">
        <v>220</v>
      </c>
      <c r="F153" s="72"/>
      <c r="G153" s="27">
        <v>0</v>
      </c>
      <c r="H153" s="28" t="s">
        <v>1</v>
      </c>
      <c r="I153" s="28">
        <v>2870.0770000000002</v>
      </c>
      <c r="J153" s="28">
        <v>64.823999999999998</v>
      </c>
      <c r="K153" s="28">
        <f>SUM(G153+I153-J153)</f>
        <v>2805.2530000000002</v>
      </c>
      <c r="L153" s="28"/>
      <c r="M153" s="28"/>
      <c r="N153" s="28"/>
      <c r="O153" s="28">
        <v>0</v>
      </c>
      <c r="P153" s="28">
        <v>101.752</v>
      </c>
      <c r="Q153" s="28">
        <f t="shared" ref="Q153:Q161" si="53">SUM(K153+O153-P153)</f>
        <v>2703.5010000000002</v>
      </c>
      <c r="R153" s="28"/>
      <c r="S153" s="28"/>
      <c r="T153" s="28"/>
      <c r="U153" s="28">
        <v>0</v>
      </c>
      <c r="V153" s="28">
        <v>187.78299999999999</v>
      </c>
      <c r="W153" s="28">
        <f t="shared" ref="W153:W161" si="54">SUM(Q153+U153-V153)</f>
        <v>2515.7180000000003</v>
      </c>
      <c r="X153" s="28"/>
      <c r="Y153" s="28"/>
      <c r="Z153" s="28"/>
      <c r="AA153" s="111">
        <v>2459.607</v>
      </c>
      <c r="AB153" s="111">
        <v>171.82499999999999</v>
      </c>
      <c r="AC153" s="111">
        <f>SUM(W153+AA153-AB153)</f>
        <v>4803.5000000000009</v>
      </c>
      <c r="AD153" s="28"/>
      <c r="AE153" s="28"/>
      <c r="AF153" s="27">
        <v>0</v>
      </c>
      <c r="AG153" s="28">
        <f t="shared" ref="AG153:AG161" si="55">SUM(AA153+U153+O153+I153)</f>
        <v>5329.6840000000002</v>
      </c>
      <c r="AH153" s="28">
        <f>SUM(AB153+++V153+P153+J153)</f>
        <v>526.18399999999997</v>
      </c>
      <c r="AI153" s="28">
        <f t="shared" ref="AI153:AI161" si="56">SUM(AF153+AG153-AH153)</f>
        <v>4803.5</v>
      </c>
      <c r="AJ153" s="98"/>
    </row>
    <row r="154" spans="2:256">
      <c r="B154" s="118"/>
      <c r="C154" s="2">
        <v>2</v>
      </c>
      <c r="D154" s="20"/>
      <c r="E154" s="1"/>
      <c r="F154" s="72"/>
      <c r="G154" s="27">
        <v>0</v>
      </c>
      <c r="H154" s="28" t="s">
        <v>1</v>
      </c>
      <c r="I154" s="28">
        <v>0</v>
      </c>
      <c r="J154" s="28">
        <v>0</v>
      </c>
      <c r="K154" s="28">
        <f>SUM(G154+I154-J154)</f>
        <v>0</v>
      </c>
      <c r="L154" s="28"/>
      <c r="M154" s="28"/>
      <c r="N154" s="28"/>
      <c r="O154" s="30">
        <v>0</v>
      </c>
      <c r="P154" s="30">
        <v>0</v>
      </c>
      <c r="Q154" s="28">
        <f t="shared" si="53"/>
        <v>0</v>
      </c>
      <c r="R154" s="28"/>
      <c r="S154" s="28"/>
      <c r="T154" s="28"/>
      <c r="U154" s="30">
        <v>0</v>
      </c>
      <c r="V154" s="30">
        <v>0</v>
      </c>
      <c r="W154" s="28">
        <f t="shared" si="54"/>
        <v>0</v>
      </c>
      <c r="X154" s="28"/>
      <c r="Y154" s="28"/>
      <c r="Z154" s="28"/>
      <c r="AA154" s="30">
        <v>0</v>
      </c>
      <c r="AB154" s="30">
        <v>0</v>
      </c>
      <c r="AC154" s="30">
        <f>SUM(W154+AA154-AB154)</f>
        <v>0</v>
      </c>
      <c r="AD154" s="28"/>
      <c r="AE154" s="28"/>
      <c r="AF154" s="27">
        <v>0</v>
      </c>
      <c r="AG154" s="28">
        <f t="shared" si="55"/>
        <v>0</v>
      </c>
      <c r="AH154" s="28">
        <f>SUM(AB154+++V154+P154+J154)</f>
        <v>0</v>
      </c>
      <c r="AI154" s="28">
        <f t="shared" si="56"/>
        <v>0</v>
      </c>
      <c r="AJ154" s="98"/>
    </row>
    <row r="155" spans="2:256">
      <c r="B155" s="118"/>
      <c r="C155" s="42">
        <v>3</v>
      </c>
      <c r="D155" s="20"/>
      <c r="E155" s="17"/>
      <c r="F155" s="73"/>
      <c r="G155" s="29">
        <v>0</v>
      </c>
      <c r="H155" s="28" t="s">
        <v>1</v>
      </c>
      <c r="I155" s="30">
        <v>0</v>
      </c>
      <c r="J155" s="30">
        <v>0</v>
      </c>
      <c r="K155" s="28">
        <v>0</v>
      </c>
      <c r="L155" s="30"/>
      <c r="M155" s="30"/>
      <c r="N155" s="30"/>
      <c r="O155" s="30">
        <v>0</v>
      </c>
      <c r="P155" s="30">
        <v>0</v>
      </c>
      <c r="Q155" s="28">
        <f t="shared" si="53"/>
        <v>0</v>
      </c>
      <c r="R155" s="30"/>
      <c r="S155" s="30"/>
      <c r="T155" s="30"/>
      <c r="U155" s="30">
        <v>0</v>
      </c>
      <c r="V155" s="30">
        <v>0</v>
      </c>
      <c r="W155" s="28">
        <f t="shared" si="54"/>
        <v>0</v>
      </c>
      <c r="X155" s="30"/>
      <c r="Y155" s="30"/>
      <c r="Z155" s="30"/>
      <c r="AA155" s="30">
        <v>0</v>
      </c>
      <c r="AB155" s="30">
        <v>0</v>
      </c>
      <c r="AC155" s="30">
        <f>SUM(W155+AA155-AB155)</f>
        <v>0</v>
      </c>
      <c r="AD155" s="30"/>
      <c r="AE155" s="30"/>
      <c r="AF155" s="29">
        <v>0</v>
      </c>
      <c r="AG155" s="28">
        <f t="shared" si="55"/>
        <v>0</v>
      </c>
      <c r="AH155" s="28">
        <f>SUM(AB155+++V155+P155+J155)</f>
        <v>0</v>
      </c>
      <c r="AI155" s="28">
        <f t="shared" si="56"/>
        <v>0</v>
      </c>
      <c r="AJ155" s="99"/>
      <c r="IV155" s="6">
        <f>SUM(AF155:IU155)</f>
        <v>0</v>
      </c>
    </row>
    <row r="156" spans="2:256" ht="14.25" thickBot="1">
      <c r="B156" s="119"/>
      <c r="C156" s="5"/>
      <c r="D156" s="3"/>
      <c r="E156" s="43"/>
      <c r="F156" s="74"/>
      <c r="G156" s="31">
        <v>0</v>
      </c>
      <c r="H156" s="32" t="s">
        <v>1</v>
      </c>
      <c r="I156" s="32">
        <v>0</v>
      </c>
      <c r="J156" s="32">
        <v>0</v>
      </c>
      <c r="K156" s="32">
        <v>0</v>
      </c>
      <c r="L156" s="33"/>
      <c r="M156" s="33"/>
      <c r="N156" s="33"/>
      <c r="O156" s="33">
        <v>0</v>
      </c>
      <c r="P156" s="33">
        <v>0</v>
      </c>
      <c r="Q156" s="32">
        <f t="shared" si="53"/>
        <v>0</v>
      </c>
      <c r="R156" s="33"/>
      <c r="S156" s="33"/>
      <c r="T156" s="33"/>
      <c r="U156" s="33">
        <v>0</v>
      </c>
      <c r="V156" s="33">
        <v>0</v>
      </c>
      <c r="W156" s="32">
        <f t="shared" si="54"/>
        <v>0</v>
      </c>
      <c r="X156" s="33"/>
      <c r="Y156" s="33"/>
      <c r="Z156" s="33"/>
      <c r="AA156" s="33">
        <v>0</v>
      </c>
      <c r="AB156" s="33">
        <v>0</v>
      </c>
      <c r="AC156" s="32">
        <f>SUM(W156+AA156-AB156)</f>
        <v>0</v>
      </c>
      <c r="AD156" s="33"/>
      <c r="AE156" s="33"/>
      <c r="AF156" s="31">
        <v>0</v>
      </c>
      <c r="AG156" s="32">
        <f t="shared" si="55"/>
        <v>0</v>
      </c>
      <c r="AH156" s="32"/>
      <c r="AI156" s="32">
        <f t="shared" si="56"/>
        <v>0</v>
      </c>
      <c r="AJ156" s="39"/>
    </row>
    <row r="157" spans="2:256" ht="17.25" customHeight="1" thickBot="1">
      <c r="B157" s="120" t="s">
        <v>213</v>
      </c>
      <c r="C157" s="121"/>
      <c r="D157" s="121"/>
      <c r="E157" s="44" t="s">
        <v>214</v>
      </c>
      <c r="F157" s="75"/>
      <c r="G157" s="52">
        <f>SUM(G153:G156)</f>
        <v>0</v>
      </c>
      <c r="H157" s="34" t="s">
        <v>1</v>
      </c>
      <c r="I157" s="34">
        <f t="shared" ref="I157:AI157" si="57">SUM(I153:I156)</f>
        <v>2870.0770000000002</v>
      </c>
      <c r="J157" s="34">
        <f t="shared" si="57"/>
        <v>64.823999999999998</v>
      </c>
      <c r="K157" s="34">
        <f t="shared" si="57"/>
        <v>2805.2530000000002</v>
      </c>
      <c r="L157" s="34">
        <f t="shared" si="57"/>
        <v>0</v>
      </c>
      <c r="M157" s="34">
        <f t="shared" si="57"/>
        <v>0</v>
      </c>
      <c r="N157" s="34">
        <f t="shared" si="57"/>
        <v>0</v>
      </c>
      <c r="O157" s="34">
        <f t="shared" si="57"/>
        <v>0</v>
      </c>
      <c r="P157" s="34">
        <f t="shared" si="57"/>
        <v>101.752</v>
      </c>
      <c r="Q157" s="34">
        <f t="shared" si="57"/>
        <v>2703.5010000000002</v>
      </c>
      <c r="R157" s="34">
        <f t="shared" si="57"/>
        <v>0</v>
      </c>
      <c r="S157" s="34">
        <f t="shared" si="57"/>
        <v>0</v>
      </c>
      <c r="T157" s="34">
        <f t="shared" si="57"/>
        <v>0</v>
      </c>
      <c r="U157" s="34">
        <f t="shared" si="57"/>
        <v>0</v>
      </c>
      <c r="V157" s="34">
        <f t="shared" si="57"/>
        <v>187.78299999999999</v>
      </c>
      <c r="W157" s="34">
        <f t="shared" si="57"/>
        <v>2515.7180000000003</v>
      </c>
      <c r="X157" s="34">
        <f t="shared" si="57"/>
        <v>0</v>
      </c>
      <c r="Y157" s="34">
        <f t="shared" si="57"/>
        <v>0</v>
      </c>
      <c r="Z157" s="34">
        <f t="shared" si="57"/>
        <v>0</v>
      </c>
      <c r="AA157" s="34">
        <f t="shared" si="57"/>
        <v>2459.607</v>
      </c>
      <c r="AB157" s="34">
        <f>SUM(AB153:AB156)</f>
        <v>171.82499999999999</v>
      </c>
      <c r="AC157" s="34">
        <f t="shared" si="57"/>
        <v>4803.5000000000009</v>
      </c>
      <c r="AD157" s="34">
        <f t="shared" si="57"/>
        <v>0</v>
      </c>
      <c r="AE157" s="34">
        <f t="shared" si="57"/>
        <v>0</v>
      </c>
      <c r="AF157" s="52">
        <f t="shared" si="57"/>
        <v>0</v>
      </c>
      <c r="AG157" s="34">
        <f t="shared" si="57"/>
        <v>5329.6840000000002</v>
      </c>
      <c r="AH157" s="34">
        <f t="shared" si="57"/>
        <v>526.18399999999997</v>
      </c>
      <c r="AI157" s="46">
        <f t="shared" si="57"/>
        <v>4803.5</v>
      </c>
      <c r="AJ157" s="81"/>
    </row>
    <row r="158" spans="2:256" ht="15" customHeight="1">
      <c r="B158" s="117" t="s">
        <v>217</v>
      </c>
      <c r="C158" s="4">
        <v>1</v>
      </c>
      <c r="D158" s="15" t="s">
        <v>218</v>
      </c>
      <c r="E158" s="16" t="s">
        <v>265</v>
      </c>
      <c r="F158" s="72"/>
      <c r="G158" s="27">
        <v>30.055</v>
      </c>
      <c r="H158" s="28" t="s">
        <v>1</v>
      </c>
      <c r="I158" s="28">
        <v>219.94499999999999</v>
      </c>
      <c r="J158" s="28">
        <v>0</v>
      </c>
      <c r="K158" s="28">
        <f>SUM(G158+I158-J158)</f>
        <v>250</v>
      </c>
      <c r="L158" s="28"/>
      <c r="M158" s="28"/>
      <c r="N158" s="28"/>
      <c r="O158" s="28">
        <v>118.97199999999999</v>
      </c>
      <c r="P158" s="28">
        <v>0</v>
      </c>
      <c r="Q158" s="28">
        <f t="shared" si="53"/>
        <v>368.97199999999998</v>
      </c>
      <c r="R158" s="28"/>
      <c r="S158" s="28"/>
      <c r="T158" s="28"/>
      <c r="U158" s="28">
        <v>226.339</v>
      </c>
      <c r="V158" s="28">
        <v>35.9482</v>
      </c>
      <c r="W158" s="28">
        <f t="shared" si="54"/>
        <v>559.36279999999988</v>
      </c>
      <c r="X158" s="28"/>
      <c r="Y158" s="28"/>
      <c r="Z158" s="28"/>
      <c r="AA158" s="28">
        <v>195.56200000000001</v>
      </c>
      <c r="AB158" s="28">
        <v>0</v>
      </c>
      <c r="AC158" s="111">
        <f>SUM(W158+AA158-AB158)</f>
        <v>754.92479999999989</v>
      </c>
      <c r="AD158" s="28"/>
      <c r="AE158" s="28"/>
      <c r="AF158" s="27">
        <v>30.055</v>
      </c>
      <c r="AG158" s="28">
        <f>SUM(AA158+U158+O158+I158)</f>
        <v>760.81799999999998</v>
      </c>
      <c r="AH158" s="28">
        <f>SUM(AB158+++V158+P158+J158)</f>
        <v>35.9482</v>
      </c>
      <c r="AI158" s="28">
        <f t="shared" si="56"/>
        <v>754.92479999999989</v>
      </c>
      <c r="AJ158" s="98"/>
    </row>
    <row r="159" spans="2:256" ht="15" customHeight="1">
      <c r="B159" s="118"/>
      <c r="C159" s="2">
        <v>2</v>
      </c>
      <c r="D159" s="20"/>
      <c r="E159" s="1"/>
      <c r="F159" s="72"/>
      <c r="G159" s="27">
        <v>0</v>
      </c>
      <c r="H159" s="28" t="s">
        <v>1</v>
      </c>
      <c r="I159" s="28">
        <v>0</v>
      </c>
      <c r="J159" s="28">
        <v>0</v>
      </c>
      <c r="K159" s="28">
        <f>SUM(G159+I159-J159)</f>
        <v>0</v>
      </c>
      <c r="L159" s="28"/>
      <c r="M159" s="28"/>
      <c r="N159" s="28"/>
      <c r="O159" s="30">
        <v>0</v>
      </c>
      <c r="P159" s="30">
        <v>0</v>
      </c>
      <c r="Q159" s="28">
        <f t="shared" si="53"/>
        <v>0</v>
      </c>
      <c r="R159" s="28"/>
      <c r="S159" s="28"/>
      <c r="T159" s="28"/>
      <c r="U159" s="30">
        <v>0</v>
      </c>
      <c r="V159" s="30">
        <v>0</v>
      </c>
      <c r="W159" s="28">
        <f t="shared" si="54"/>
        <v>0</v>
      </c>
      <c r="X159" s="28"/>
      <c r="Y159" s="28"/>
      <c r="Z159" s="28"/>
      <c r="AA159" s="30">
        <v>0</v>
      </c>
      <c r="AB159" s="30">
        <v>0</v>
      </c>
      <c r="AC159" s="30">
        <f>SUM(W159+AA159-AB159)</f>
        <v>0</v>
      </c>
      <c r="AD159" s="28"/>
      <c r="AE159" s="28"/>
      <c r="AF159" s="27">
        <v>0</v>
      </c>
      <c r="AG159" s="28">
        <f t="shared" si="55"/>
        <v>0</v>
      </c>
      <c r="AH159" s="28">
        <f>SUM(AB159+++V159+P159+J159)</f>
        <v>0</v>
      </c>
      <c r="AI159" s="28">
        <f t="shared" si="56"/>
        <v>0</v>
      </c>
      <c r="AJ159" s="98"/>
    </row>
    <row r="160" spans="2:256" ht="15" customHeight="1">
      <c r="B160" s="118"/>
      <c r="C160" s="42">
        <v>3</v>
      </c>
      <c r="D160" s="20"/>
      <c r="E160" s="17"/>
      <c r="F160" s="73"/>
      <c r="G160" s="29">
        <v>0</v>
      </c>
      <c r="H160" s="28" t="s">
        <v>1</v>
      </c>
      <c r="I160" s="30">
        <v>0</v>
      </c>
      <c r="J160" s="30">
        <v>0</v>
      </c>
      <c r="K160" s="28">
        <v>0</v>
      </c>
      <c r="L160" s="30"/>
      <c r="M160" s="30"/>
      <c r="N160" s="30"/>
      <c r="O160" s="30">
        <v>0</v>
      </c>
      <c r="P160" s="30">
        <v>0</v>
      </c>
      <c r="Q160" s="28">
        <f t="shared" si="53"/>
        <v>0</v>
      </c>
      <c r="R160" s="30"/>
      <c r="S160" s="30"/>
      <c r="T160" s="30"/>
      <c r="U160" s="30">
        <v>0</v>
      </c>
      <c r="V160" s="30">
        <v>0</v>
      </c>
      <c r="W160" s="28">
        <f t="shared" si="54"/>
        <v>0</v>
      </c>
      <c r="X160" s="30"/>
      <c r="Y160" s="30"/>
      <c r="Z160" s="30"/>
      <c r="AA160" s="30">
        <v>0</v>
      </c>
      <c r="AB160" s="30">
        <v>0</v>
      </c>
      <c r="AC160" s="30">
        <f>SUM(W160+AA160-AB160)</f>
        <v>0</v>
      </c>
      <c r="AD160" s="30"/>
      <c r="AE160" s="30"/>
      <c r="AF160" s="29">
        <v>0</v>
      </c>
      <c r="AG160" s="28">
        <f t="shared" si="55"/>
        <v>0</v>
      </c>
      <c r="AH160" s="28">
        <f>SUM(AB160+++V160+P160+J160)</f>
        <v>0</v>
      </c>
      <c r="AI160" s="28">
        <f t="shared" si="56"/>
        <v>0</v>
      </c>
      <c r="AJ160" s="99"/>
      <c r="IV160" s="6">
        <f>SUM(AF160:IU160)</f>
        <v>0</v>
      </c>
    </row>
    <row r="161" spans="2:36" ht="15" customHeight="1" thickBot="1">
      <c r="B161" s="119"/>
      <c r="C161" s="5"/>
      <c r="D161" s="3"/>
      <c r="E161" s="43"/>
      <c r="F161" s="74"/>
      <c r="G161" s="31">
        <v>0</v>
      </c>
      <c r="H161" s="32" t="s">
        <v>1</v>
      </c>
      <c r="I161" s="32">
        <v>0</v>
      </c>
      <c r="J161" s="32">
        <v>0</v>
      </c>
      <c r="K161" s="32">
        <v>0</v>
      </c>
      <c r="L161" s="33"/>
      <c r="M161" s="33"/>
      <c r="N161" s="33"/>
      <c r="O161" s="33">
        <v>0</v>
      </c>
      <c r="P161" s="33">
        <v>0</v>
      </c>
      <c r="Q161" s="32">
        <f t="shared" si="53"/>
        <v>0</v>
      </c>
      <c r="R161" s="33"/>
      <c r="S161" s="33"/>
      <c r="T161" s="33"/>
      <c r="U161" s="33">
        <v>0</v>
      </c>
      <c r="V161" s="33">
        <v>0</v>
      </c>
      <c r="W161" s="32">
        <f t="shared" si="54"/>
        <v>0</v>
      </c>
      <c r="X161" s="33"/>
      <c r="Y161" s="33"/>
      <c r="Z161" s="33"/>
      <c r="AA161" s="47">
        <v>0</v>
      </c>
      <c r="AB161" s="47">
        <v>0</v>
      </c>
      <c r="AC161" s="32">
        <f>SUM(W161+AA161-AB161)</f>
        <v>0</v>
      </c>
      <c r="AD161" s="33"/>
      <c r="AE161" s="33"/>
      <c r="AF161" s="31">
        <v>0</v>
      </c>
      <c r="AG161" s="32">
        <f t="shared" si="55"/>
        <v>0</v>
      </c>
      <c r="AH161" s="32"/>
      <c r="AI161" s="32">
        <f t="shared" si="56"/>
        <v>0</v>
      </c>
      <c r="AJ161" s="39"/>
    </row>
    <row r="162" spans="2:36" ht="18.75" customHeight="1" thickBot="1">
      <c r="B162" s="120" t="s">
        <v>213</v>
      </c>
      <c r="C162" s="121"/>
      <c r="D162" s="121"/>
      <c r="E162" s="44" t="s">
        <v>214</v>
      </c>
      <c r="F162" s="75"/>
      <c r="G162" s="34">
        <f>SUM(G158:G161)</f>
        <v>30.055</v>
      </c>
      <c r="H162" s="34" t="s">
        <v>1</v>
      </c>
      <c r="I162" s="34">
        <f>SUM(I158:I161)</f>
        <v>219.94499999999999</v>
      </c>
      <c r="J162" s="34">
        <f t="shared" ref="J162:AI162" si="58">SUM(J158:J161)</f>
        <v>0</v>
      </c>
      <c r="K162" s="34">
        <f t="shared" si="58"/>
        <v>250</v>
      </c>
      <c r="L162" s="34">
        <f t="shared" si="58"/>
        <v>0</v>
      </c>
      <c r="M162" s="34">
        <f t="shared" si="58"/>
        <v>0</v>
      </c>
      <c r="N162" s="34">
        <f t="shared" si="58"/>
        <v>0</v>
      </c>
      <c r="O162" s="34">
        <f t="shared" si="58"/>
        <v>118.97199999999999</v>
      </c>
      <c r="P162" s="34">
        <f t="shared" si="58"/>
        <v>0</v>
      </c>
      <c r="Q162" s="34">
        <f t="shared" si="58"/>
        <v>368.97199999999998</v>
      </c>
      <c r="R162" s="34">
        <f t="shared" si="58"/>
        <v>0</v>
      </c>
      <c r="S162" s="34">
        <f t="shared" si="58"/>
        <v>0</v>
      </c>
      <c r="T162" s="34">
        <f t="shared" si="58"/>
        <v>0</v>
      </c>
      <c r="U162" s="34">
        <f t="shared" si="58"/>
        <v>226.339</v>
      </c>
      <c r="V162" s="34">
        <f t="shared" si="58"/>
        <v>35.9482</v>
      </c>
      <c r="W162" s="34">
        <f t="shared" si="58"/>
        <v>559.36279999999988</v>
      </c>
      <c r="X162" s="34">
        <f t="shared" si="58"/>
        <v>0</v>
      </c>
      <c r="Y162" s="34">
        <f t="shared" si="58"/>
        <v>0</v>
      </c>
      <c r="Z162" s="34">
        <f t="shared" si="58"/>
        <v>0</v>
      </c>
      <c r="AA162" s="34">
        <f t="shared" si="58"/>
        <v>195.56200000000001</v>
      </c>
      <c r="AB162" s="34">
        <f t="shared" si="58"/>
        <v>0</v>
      </c>
      <c r="AC162" s="34">
        <f>SUM(AC158:AC161)</f>
        <v>754.92479999999989</v>
      </c>
      <c r="AD162" s="34">
        <f t="shared" si="58"/>
        <v>0</v>
      </c>
      <c r="AE162" s="34">
        <f t="shared" si="58"/>
        <v>0</v>
      </c>
      <c r="AF162" s="34">
        <f>SUM(AF158:AF161)</f>
        <v>30.055</v>
      </c>
      <c r="AG162" s="34">
        <f t="shared" si="58"/>
        <v>760.81799999999998</v>
      </c>
      <c r="AH162" s="34">
        <f t="shared" si="58"/>
        <v>35.9482</v>
      </c>
      <c r="AI162" s="34">
        <f t="shared" si="58"/>
        <v>754.92479999999989</v>
      </c>
      <c r="AJ162" s="81"/>
    </row>
    <row r="163" spans="2:36" ht="17.25" customHeight="1" thickBot="1">
      <c r="B163" s="122" t="s">
        <v>215</v>
      </c>
      <c r="C163" s="123"/>
      <c r="D163" s="123"/>
      <c r="E163" s="44" t="s">
        <v>216</v>
      </c>
      <c r="F163" s="75"/>
      <c r="G163" s="36">
        <f>SUM(G157+G162)</f>
        <v>30.055</v>
      </c>
      <c r="H163" s="34" t="s">
        <v>1</v>
      </c>
      <c r="I163" s="36">
        <f t="shared" ref="I163:AI163" si="59">SUM(I157+I162)</f>
        <v>3090.0220000000004</v>
      </c>
      <c r="J163" s="36">
        <f t="shared" si="59"/>
        <v>64.823999999999998</v>
      </c>
      <c r="K163" s="36">
        <f t="shared" si="59"/>
        <v>3055.2530000000002</v>
      </c>
      <c r="L163" s="36">
        <f t="shared" si="59"/>
        <v>0</v>
      </c>
      <c r="M163" s="36">
        <f t="shared" si="59"/>
        <v>0</v>
      </c>
      <c r="N163" s="36">
        <f t="shared" si="59"/>
        <v>0</v>
      </c>
      <c r="O163" s="36">
        <f t="shared" si="59"/>
        <v>118.97199999999999</v>
      </c>
      <c r="P163" s="36">
        <f t="shared" si="59"/>
        <v>101.752</v>
      </c>
      <c r="Q163" s="36">
        <f t="shared" si="59"/>
        <v>3072.473</v>
      </c>
      <c r="R163" s="36">
        <f t="shared" si="59"/>
        <v>0</v>
      </c>
      <c r="S163" s="36">
        <f t="shared" si="59"/>
        <v>0</v>
      </c>
      <c r="T163" s="36">
        <f t="shared" si="59"/>
        <v>0</v>
      </c>
      <c r="U163" s="36">
        <f t="shared" si="59"/>
        <v>226.339</v>
      </c>
      <c r="V163" s="36">
        <f t="shared" si="59"/>
        <v>223.7312</v>
      </c>
      <c r="W163" s="36">
        <f t="shared" si="59"/>
        <v>3075.0808000000002</v>
      </c>
      <c r="X163" s="36">
        <f t="shared" si="59"/>
        <v>0</v>
      </c>
      <c r="Y163" s="36">
        <f t="shared" si="59"/>
        <v>0</v>
      </c>
      <c r="Z163" s="36">
        <f t="shared" si="59"/>
        <v>0</v>
      </c>
      <c r="AA163" s="36">
        <f t="shared" si="59"/>
        <v>2655.1689999999999</v>
      </c>
      <c r="AB163" s="36">
        <f t="shared" si="59"/>
        <v>171.82499999999999</v>
      </c>
      <c r="AC163" s="36">
        <f>SUM(AC157+AC162)</f>
        <v>5558.4248000000007</v>
      </c>
      <c r="AD163" s="36">
        <f t="shared" si="59"/>
        <v>0</v>
      </c>
      <c r="AE163" s="36">
        <f t="shared" si="59"/>
        <v>0</v>
      </c>
      <c r="AF163" s="36">
        <f t="shared" si="59"/>
        <v>30.055</v>
      </c>
      <c r="AG163" s="36">
        <f t="shared" si="59"/>
        <v>6090.5020000000004</v>
      </c>
      <c r="AH163" s="36">
        <f t="shared" si="59"/>
        <v>562.13220000000001</v>
      </c>
      <c r="AI163" s="36">
        <f t="shared" si="59"/>
        <v>5558.4247999999998</v>
      </c>
      <c r="AJ163" s="81"/>
    </row>
  </sheetData>
  <mergeCells count="46">
    <mergeCell ref="B28:D28"/>
    <mergeCell ref="C2:T2"/>
    <mergeCell ref="U2:W2"/>
    <mergeCell ref="B4:B5"/>
    <mergeCell ref="C4:C5"/>
    <mergeCell ref="D4:D5"/>
    <mergeCell ref="E4:E5"/>
    <mergeCell ref="G4:G5"/>
    <mergeCell ref="H4:K4"/>
    <mergeCell ref="N4:Q4"/>
    <mergeCell ref="T4:W4"/>
    <mergeCell ref="Z4:AC4"/>
    <mergeCell ref="AF4:AF5"/>
    <mergeCell ref="AG4:AI4"/>
    <mergeCell ref="AJ4:AJ5"/>
    <mergeCell ref="B6:B27"/>
    <mergeCell ref="AJ151:AJ152"/>
    <mergeCell ref="B29:B47"/>
    <mergeCell ref="B48:D48"/>
    <mergeCell ref="B49:B69"/>
    <mergeCell ref="B70:D70"/>
    <mergeCell ref="B71:B92"/>
    <mergeCell ref="B93:D93"/>
    <mergeCell ref="B94:B123"/>
    <mergeCell ref="B124:D124"/>
    <mergeCell ref="B125:B139"/>
    <mergeCell ref="B140:D140"/>
    <mergeCell ref="B142:E142"/>
    <mergeCell ref="C149:T149"/>
    <mergeCell ref="U149:W149"/>
    <mergeCell ref="B151:B152"/>
    <mergeCell ref="C151:C152"/>
    <mergeCell ref="D151:D152"/>
    <mergeCell ref="E151:E152"/>
    <mergeCell ref="G151:G152"/>
    <mergeCell ref="AG151:AI151"/>
    <mergeCell ref="H151:K151"/>
    <mergeCell ref="N151:Q151"/>
    <mergeCell ref="T151:W151"/>
    <mergeCell ref="B153:B156"/>
    <mergeCell ref="B158:B161"/>
    <mergeCell ref="B162:D162"/>
    <mergeCell ref="B163:D163"/>
    <mergeCell ref="Z151:AC151"/>
    <mergeCell ref="AF151:AF152"/>
    <mergeCell ref="B157:D157"/>
  </mergeCells>
  <phoneticPr fontId="2"/>
  <pageMargins left="0.25" right="0.25" top="0.75" bottom="0.75" header="0.3" footer="0.3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第四四半期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滋賀県森林組合連合会</dc:creator>
  <cp:lastModifiedBy>滋賀県木材協会</cp:lastModifiedBy>
  <cp:lastPrinted>2013-10-22T05:04:14Z</cp:lastPrinted>
  <dcterms:created xsi:type="dcterms:W3CDTF">2011-07-25T07:38:29Z</dcterms:created>
  <dcterms:modified xsi:type="dcterms:W3CDTF">2013-10-25T04:50:53Z</dcterms:modified>
</cp:coreProperties>
</file>